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656" activeTab="2"/>
  </bookViews>
  <sheets>
    <sheet name="thang 7" sheetId="1" r:id="rId1"/>
    <sheet name="Thang 7 2020" sheetId="2" r:id="rId2"/>
    <sheet name="Luy ke T7 2020" sheetId="3" r:id="rId3"/>
  </sheets>
  <definedNames>
    <definedName name="_xlnm._FilterDatabase" localSheetId="1" hidden="1">'Thang 7 2020'!$A$9:$I$206</definedName>
    <definedName name="_xlnm.Print_Area" localSheetId="2">'Luy ke T7 2020'!$A$2:$D$246</definedName>
    <definedName name="_xlnm.Print_Area" localSheetId="0">'thang 7'!$A$2:$F$26</definedName>
    <definedName name="_xlnm.Print_Area" localSheetId="1">'Thang 7 2020'!$A$2:$I$206</definedName>
    <definedName name="_xlnm.Print_Titles" localSheetId="2">'Luy ke T7 2020'!$181:$181</definedName>
    <definedName name="_xlnm.Print_Titles" localSheetId="1">'Thang 7 2020'!$36:$36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E37" i="1"/>
  <c r="E141" i="2" l="1"/>
  <c r="C176" i="3" l="1"/>
  <c r="D176" i="3"/>
  <c r="D246" i="3"/>
  <c r="I190" i="2" l="1"/>
  <c r="I169" i="2"/>
  <c r="I198" i="2"/>
  <c r="I192" i="2"/>
  <c r="I183" i="2"/>
  <c r="I162" i="2"/>
  <c r="I168" i="2"/>
  <c r="I159" i="2"/>
  <c r="I151" i="2"/>
  <c r="I191" i="2"/>
  <c r="I182" i="2"/>
  <c r="I174" i="2"/>
  <c r="I153" i="2"/>
  <c r="I148" i="2"/>
  <c r="I199" i="2"/>
  <c r="I175" i="2"/>
  <c r="I184" i="2"/>
  <c r="I176" i="2"/>
  <c r="I204" i="2"/>
  <c r="I160" i="2"/>
  <c r="I152" i="2"/>
  <c r="I197" i="2"/>
  <c r="I186" i="2"/>
  <c r="I196" i="2"/>
  <c r="I201" i="2"/>
  <c r="I202" i="2"/>
  <c r="I185" i="2"/>
  <c r="I187" i="2"/>
  <c r="I178" i="2"/>
  <c r="I163" i="2"/>
  <c r="I164" i="2"/>
  <c r="I155" i="2"/>
  <c r="I205" i="2"/>
  <c r="I200" i="2"/>
  <c r="I194" i="2"/>
  <c r="I188" i="2"/>
  <c r="I179" i="2"/>
  <c r="I171" i="2"/>
  <c r="I166" i="2"/>
  <c r="I156" i="2"/>
  <c r="I193" i="2"/>
  <c r="I177" i="2"/>
  <c r="I170" i="2"/>
  <c r="I161" i="2"/>
  <c r="I154" i="2"/>
  <c r="I203" i="2"/>
  <c r="I195" i="2"/>
  <c r="I189" i="2"/>
  <c r="I181" i="2"/>
  <c r="I172" i="2"/>
  <c r="I165" i="2"/>
  <c r="I157" i="2"/>
  <c r="I149" i="2"/>
  <c r="I180" i="2"/>
  <c r="I173" i="2"/>
  <c r="I167" i="2"/>
  <c r="I158" i="2"/>
  <c r="I150" i="2"/>
  <c r="I122" i="2"/>
  <c r="I137" i="2"/>
  <c r="I127" i="2"/>
  <c r="I138" i="2"/>
  <c r="I125" i="2"/>
  <c r="I139" i="2"/>
  <c r="I97" i="2"/>
  <c r="I140" i="2"/>
  <c r="I63" i="2"/>
  <c r="F37" i="1" l="1"/>
  <c r="I115" i="2" l="1"/>
  <c r="I130" i="2"/>
  <c r="I112" i="2"/>
  <c r="I135" i="2" l="1"/>
  <c r="I132" i="2" l="1"/>
  <c r="I74" i="2"/>
  <c r="I87" i="2"/>
  <c r="I129" i="2"/>
  <c r="I131" i="2" l="1"/>
  <c r="I124" i="2"/>
  <c r="I123" i="2"/>
  <c r="I126" i="2"/>
  <c r="I82" i="2"/>
  <c r="I128" i="2"/>
  <c r="I109" i="2"/>
  <c r="I110" i="2"/>
  <c r="F141" i="2"/>
  <c r="G141" i="2"/>
  <c r="I12" i="2"/>
  <c r="I65" i="2"/>
  <c r="I133" i="2"/>
  <c r="I57" i="2"/>
  <c r="I22" i="2"/>
  <c r="I20" i="2"/>
  <c r="I17" i="2"/>
  <c r="I23" i="2"/>
  <c r="I70" i="2"/>
  <c r="I81" i="2"/>
  <c r="I90" i="2"/>
  <c r="I134" i="2"/>
  <c r="I85" i="2"/>
  <c r="I40" i="2"/>
  <c r="I52" i="2"/>
  <c r="I95" i="2"/>
  <c r="I102" i="2"/>
  <c r="I117" i="2"/>
  <c r="I136" i="2"/>
  <c r="I55" i="2"/>
  <c r="I93" i="2"/>
  <c r="I104" i="2"/>
  <c r="I45" i="2"/>
  <c r="I42" i="2"/>
  <c r="I121" i="2"/>
  <c r="I54" i="2"/>
  <c r="I80" i="2"/>
  <c r="I83" i="2"/>
  <c r="I44" i="2"/>
  <c r="I26" i="2"/>
  <c r="I64" i="2"/>
  <c r="I99" i="2"/>
  <c r="I118" i="2"/>
  <c r="I71" i="2"/>
  <c r="I119" i="2"/>
  <c r="I15" i="2"/>
  <c r="I14" i="2"/>
  <c r="I21" i="2"/>
  <c r="I48" i="2"/>
  <c r="I113" i="2"/>
  <c r="I77" i="2"/>
  <c r="I47" i="2"/>
  <c r="I66" i="2"/>
  <c r="I68" i="2"/>
  <c r="I73" i="2"/>
  <c r="I79" i="2"/>
  <c r="I39" i="2"/>
  <c r="I62" i="2"/>
  <c r="I58" i="2"/>
  <c r="I94" i="2"/>
  <c r="I11" i="2"/>
  <c r="I108" i="2"/>
  <c r="I53" i="2"/>
  <c r="I72" i="2"/>
  <c r="I18" i="2"/>
  <c r="I106" i="2"/>
  <c r="I61" i="2"/>
  <c r="I84" i="2"/>
  <c r="I89" i="2"/>
  <c r="I50" i="2"/>
  <c r="I91" i="2"/>
  <c r="I107" i="2"/>
  <c r="I56" i="2"/>
  <c r="C141" i="2"/>
  <c r="I147" i="2"/>
  <c r="I16" i="2"/>
  <c r="I92" i="2"/>
  <c r="I69" i="2"/>
  <c r="I38" i="2"/>
  <c r="I86" i="2"/>
  <c r="I10" i="2"/>
  <c r="I76" i="2"/>
  <c r="I88" i="2"/>
  <c r="I116" i="2"/>
  <c r="I120" i="2"/>
  <c r="I60" i="2"/>
  <c r="I96" i="2"/>
  <c r="I67" i="2"/>
  <c r="I25" i="2"/>
  <c r="I19" i="2"/>
  <c r="I13" i="2"/>
  <c r="I59" i="2"/>
  <c r="I75" i="2"/>
  <c r="I51" i="2"/>
  <c r="I24" i="2"/>
  <c r="I27" i="2"/>
  <c r="I78" i="2"/>
  <c r="I101" i="2"/>
  <c r="I43" i="2"/>
  <c r="I41" i="2"/>
  <c r="I105" i="2"/>
  <c r="I98" i="2"/>
  <c r="I111" i="2"/>
  <c r="I49" i="2"/>
  <c r="I46" i="2"/>
  <c r="I100" i="2"/>
  <c r="I37" i="2"/>
  <c r="D141" i="2"/>
  <c r="I114" i="2"/>
  <c r="I103" i="2"/>
  <c r="H141" i="2"/>
  <c r="I28" i="2" l="1"/>
  <c r="I141" i="2"/>
  <c r="C246" i="3"/>
  <c r="A179" i="3"/>
  <c r="A36" i="3"/>
  <c r="D29" i="3"/>
  <c r="C29" i="3"/>
  <c r="G206" i="2"/>
  <c r="H206" i="2"/>
  <c r="A144" i="2"/>
  <c r="A34" i="2"/>
  <c r="H28" i="2"/>
  <c r="E14" i="1" s="1"/>
  <c r="G28" i="2"/>
  <c r="F22" i="1"/>
  <c r="F21" i="1"/>
  <c r="F20" i="1"/>
  <c r="F10" i="1"/>
  <c r="C28" i="2" l="1"/>
  <c r="C206" i="2"/>
  <c r="F28" i="2"/>
  <c r="E13" i="1" s="1"/>
  <c r="E28" i="2"/>
  <c r="E17" i="1" s="1"/>
  <c r="D28" i="2"/>
  <c r="E12" i="1" s="1"/>
  <c r="E16" i="1"/>
  <c r="E206" i="2"/>
  <c r="D206" i="2"/>
  <c r="F206" i="2"/>
  <c r="F17" i="1" l="1"/>
  <c r="F16" i="1"/>
  <c r="F13" i="1"/>
  <c r="E11" i="1"/>
  <c r="E18" i="1"/>
  <c r="F12" i="1"/>
  <c r="I206" i="2"/>
  <c r="F18" i="1" l="1"/>
  <c r="F14" i="1"/>
  <c r="F11" i="1" l="1"/>
</calcChain>
</file>

<file path=xl/sharedStrings.xml><?xml version="1.0" encoding="utf-8"?>
<sst xmlns="http://schemas.openxmlformats.org/spreadsheetml/2006/main" count="510" uniqueCount="302">
  <si>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</si>
  <si>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</si>
  <si>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</si>
  <si>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</si>
  <si>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</si>
  <si>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</si>
  <si>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</si>
  <si>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</si>
  <si>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</si>
  <si>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</si>
  <si>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</si>
  <si>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</si>
  <si>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</si>
  <si>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</si>
  <si>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</si>
  <si>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</si>
  <si>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</si>
  <si>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</si>
  <si>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</si>
  <si>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</si>
  <si>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</si>
  <si>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</si>
  <si>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</si>
  <si>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</si>
  <si>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</si>
  <si>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</si>
  <si>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</si>
  <si>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</si>
  <si>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</si>
  <si>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*Số liệu tính từ 1/1 đến ngày 20 tháng báo cáo</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</si>
  <si>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</si>
  <si>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</si>
  <si>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</si>
  <si>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</si>
  <si>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</si>
  <si>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</si>
  <si>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</si>
  <si>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</si>
  <si>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</si>
  <si>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</si>
  <si>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</si>
  <si>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</si>
  <si>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</si>
  <si>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</si>
  <si>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</si>
  <si>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</si>
  <si>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</si>
  <si>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</si>
  <si>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</si>
  <si>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</si>
  <si>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</si>
  <si>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</si>
  <si>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</si>
  <si>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</si>
  <si>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</si>
  <si>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</si>
  <si>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</si>
  <si>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</si>
  <si>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</si>
  <si>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</si>
  <si>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</si>
  <si>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</si>
  <si>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</si>
  <si>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</si>
  <si>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</si>
  <si>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</si>
  <si>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</si>
  <si>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</si>
  <si>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</si>
  <si>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</si>
  <si>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</si>
  <si>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</si>
  <si>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</si>
  <si>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</si>
  <si>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</si>
  <si>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</si>
  <si>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</si>
  <si>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</si>
  <si>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</si>
  <si>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</si>
  <si>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</si>
  <si>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</si>
  <si>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</si>
  <si>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</si>
  <si>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</si>
  <si>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</si>
  <si>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</si>
  <si>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</si>
  <si>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</si>
  <si>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</si>
  <si>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</si>
  <si>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</si>
  <si>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</si>
  <si>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</si>
  <si>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</si>
  <si>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</si>
  <si>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</si>
  <si>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</si>
  <si>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</si>
  <si>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</si>
  <si>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</si>
  <si>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</si>
  <si>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</si>
  <si>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</si>
  <si>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</si>
  <si>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</si>
  <si>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</si>
  <si>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</si>
  <si>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</si>
  <si>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</si>
  <si>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</si>
  <si>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</si>
  <si>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</si>
  <si>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</si>
  <si>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</si>
  <si>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</si>
  <si>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</si>
  <si>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</si>
  <si>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</si>
  <si>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</si>
  <si>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Trinidad và Tobago</t>
  </si>
  <si>
    <t>Cộng hòa Séc</t>
  </si>
  <si>
    <t>Tây Ban Nha</t>
  </si>
  <si>
    <t>Cộng Hòa Síp</t>
  </si>
  <si>
    <t>Jordan</t>
  </si>
  <si>
    <t>Albania</t>
  </si>
  <si>
    <t>Hy Lạp</t>
  </si>
  <si>
    <t>Ma Cao</t>
  </si>
  <si>
    <t>Iran (Islamic Republic of)</t>
  </si>
  <si>
    <t>Irắc</t>
  </si>
  <si>
    <t>Nam Phi</t>
  </si>
  <si>
    <t>Republic of Moldova</t>
  </si>
  <si>
    <t>Mali</t>
  </si>
  <si>
    <t>Dominica</t>
  </si>
  <si>
    <t>Slovakia</t>
  </si>
  <si>
    <t>Ma rốc</t>
  </si>
  <si>
    <t>Vanuatu</t>
  </si>
  <si>
    <t>Bangladesh</t>
  </si>
  <si>
    <t>Venezuela</t>
  </si>
  <si>
    <t>Algeria</t>
  </si>
  <si>
    <t>Libya</t>
  </si>
  <si>
    <t>Brazil</t>
  </si>
  <si>
    <t>Nepal</t>
  </si>
  <si>
    <t>Hungary</t>
  </si>
  <si>
    <t>Chile</t>
  </si>
  <si>
    <t>Belarus</t>
  </si>
  <si>
    <t>Litva</t>
  </si>
  <si>
    <t>Bồ Đào Nha</t>
  </si>
  <si>
    <t>Guinea</t>
  </si>
  <si>
    <t>Democratic Republic of the Congo</t>
  </si>
  <si>
    <t>Lithuania</t>
  </si>
  <si>
    <t>Mexico</t>
  </si>
  <si>
    <t>Rumani</t>
  </si>
  <si>
    <t>Kyrgyzstan</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</si>
  <si>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</si>
  <si>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</si>
  <si>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</si>
  <si>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</si>
  <si>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</si>
  <si>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</si>
  <si>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</si>
  <si>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</si>
  <si>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</si>
  <si>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</si>
  <si>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</si>
  <si>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</si>
  <si>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</si>
  <si>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</si>
  <si>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</si>
  <si>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</si>
  <si>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</si>
  <si>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</si>
  <si>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</si>
  <si>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</si>
  <si>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</si>
  <si>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</si>
  <si>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</si>
  <si>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</si>
  <si>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</si>
  <si>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</si>
  <si>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</si>
  <si>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</si>
  <si>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</si>
  <si>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</si>
  <si>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</si>
  <si>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</si>
  <si>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</si>
  <si>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</si>
  <si>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</si>
  <si>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</si>
  <si>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</si>
  <si>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</si>
  <si>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</si>
  <si>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</si>
  <si>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</si>
  <si>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</si>
  <si>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</si>
  <si>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</si>
  <si>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</si>
  <si>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</si>
  <si>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</si>
  <si>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</si>
  <si>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</si>
  <si>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</si>
  <si>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</si>
  <si>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</si>
  <si>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</si>
  <si>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</si>
  <si>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</si>
  <si>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</si>
  <si>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ĐẦU TƯ TRỰC TIẾP NƯỚC NGOÀI TẠI VIỆT NAM THEO NGÀNH</t>
  </si>
  <si>
    <t>STT</t>
  </si>
  <si>
    <t xml:space="preserve"> Chuyên ngành </t>
  </si>
  <si>
    <t xml:space="preserve"> Số dự án </t>
  </si>
  <si>
    <t xml:space="preserve"> Tổng vốn đầu tư đăng ký 
(Triệu USD) </t>
  </si>
  <si>
    <t>Hoạt đông làm thuê các công việc trong các hộ gia đình</t>
  </si>
  <si>
    <t>Tổng</t>
  </si>
  <si>
    <t>ĐẦU TƯ TRỰC TIẾP NƯỚC NGOÀI TẠI VIỆT NAM THEO ĐỐI TÁC</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</si>
  <si>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</si>
  <si>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</si>
  <si>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</si>
  <si>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</si>
  <si>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</si>
  <si>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</si>
  <si>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</si>
  <si>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</si>
  <si>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</si>
  <si>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</si>
  <si>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</si>
  <si>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</si>
  <si>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</si>
  <si>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</si>
  <si>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</si>
  <si>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</si>
  <si>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</si>
  <si>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</si>
  <si>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</si>
  <si>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</si>
  <si>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</si>
  <si>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</si>
  <si>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</si>
  <si>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</si>
  <si>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</si>
  <si>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</si>
  <si>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</si>
  <si>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</si>
  <si>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</si>
  <si>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</si>
  <si>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</si>
  <si>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Guinea Bissau</t>
  </si>
  <si>
    <t>Mông Cổ</t>
  </si>
  <si>
    <t>Ghana</t>
  </si>
  <si>
    <t>Myanmar</t>
  </si>
  <si>
    <t>Libăng</t>
  </si>
  <si>
    <t>Guam</t>
  </si>
  <si>
    <t>Sudan</t>
  </si>
  <si>
    <t>Estonia</t>
  </si>
  <si>
    <t>Maldives</t>
  </si>
  <si>
    <t>Monaco</t>
  </si>
  <si>
    <t>Latvia</t>
  </si>
  <si>
    <t>Antigua and Barbuda</t>
  </si>
  <si>
    <t>Argentina</t>
  </si>
  <si>
    <t>Uruguay</t>
  </si>
  <si>
    <t>Honduras</t>
  </si>
  <si>
    <t>British Isles</t>
  </si>
  <si>
    <t>Palestine</t>
  </si>
  <si>
    <t>Yemen</t>
  </si>
  <si>
    <t>Turkmenistan</t>
  </si>
  <si>
    <t>Uganda</t>
  </si>
  <si>
    <t>Sierra Leone</t>
  </si>
  <si>
    <t>Djibouti</t>
  </si>
  <si>
    <t>Cameroon</t>
  </si>
  <si>
    <t>Liechtenstein</t>
  </si>
  <si>
    <t>ĐẦU TƯ TRỰC TIẾP NƯỚC NGOÀI TẠI VIỆT NAM THEO ĐỊA PHƯƠNG</t>
  </si>
  <si>
    <t xml:space="preserve"> Địa phương </t>
  </si>
  <si>
    <t>Dầu khí</t>
  </si>
  <si>
    <t>Quảng Bình</t>
  </si>
  <si>
    <t>Đăk Nông</t>
  </si>
  <si>
    <t>Sơn La</t>
  </si>
  <si>
    <t>Quảng Trị</t>
  </si>
  <si>
    <t>Bắc Kạn</t>
  </si>
  <si>
    <t>Hà Giang</t>
  </si>
  <si>
    <t>Điện Biên</t>
  </si>
  <si>
    <t>Lai Châu</t>
  </si>
  <si>
    <t>Ukraine</t>
  </si>
  <si>
    <t>Kenya</t>
  </si>
  <si>
    <t>Liberia</t>
  </si>
  <si>
    <t>Phụ lục I</t>
  </si>
  <si>
    <t>Phụ lục II</t>
  </si>
  <si>
    <t>Phụ lục III</t>
  </si>
  <si>
    <t>Malta</t>
  </si>
  <si>
    <t>Tính từ 01/01/2020 đến 20/07/2020</t>
  </si>
  <si>
    <t>THU HÚT ĐẦU TƯ TRỰC TIẾP NƯỚC NGOÀI 7 THÁNG NĂM 2020 THEO NGÀNH</t>
  </si>
  <si>
    <t>THU HÚT ĐẦU TƯ TRỰC TIẾP NƯỚC NGOÀI 7 THÁNG NĂM 2020 THEO ĐỐI TÁC</t>
  </si>
  <si>
    <t>THU HÚT ĐẦU TƯ TRỰC TIẾP NƯỚC NGOÀI 7 THÁNG NĂM 2020 THEO ĐỊA PHƯƠNG</t>
  </si>
  <si>
    <t>Hà Nội, ngày 22 tháng  7 năm 2020</t>
  </si>
  <si>
    <t>BÁO CÁO NHANH ĐẦU TƯ TRỰC TIẾP NƯỚC NGOÀI 7 THÁNG NĂM 2020</t>
  </si>
  <si>
    <t>7 tháng năm 2019</t>
  </si>
  <si>
    <t>7 tháng năm 2020</t>
  </si>
  <si>
    <t>Luỹ kế đến tháng 20/07/2020:</t>
  </si>
  <si>
    <t>(Lũy kế các dự án còn hiệu lực đến ngày 20/07/2020)</t>
  </si>
  <si>
    <t xml:space="preserve">137 quốc gia, vùng lãnh thổ có đầu tư tại Việt Nam với 32.391 dự án, tổng vốn đăng ký 380,58 tỷ USD. Hàn Quốc dẫn đầu, tiếp theo là Nhật Bản, Singapore, Đài Loan.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</si>
</sst>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89" formatCode="_(* #,##0.00000_);_(* \(#,##0.00000\);_(* &quot;-&quot;??_);_(@_)"/>
  </numFmts>
  <fonts count="55">
    <font>
      <sz val="11"/>
      <color theme="1"/>
      <name val="Calibri"/>
      <family val="2"/>
      <scheme val="minor"/>
    </font>
    <font>
      <sz val="11"/>
      <color theme="1"/>
      <name val="Calibri"/>
      <family val="2"/>
      <scheme val="minor"/>
    </font>
    <font>
      <b/>
      <sz val="11"/>
      <name val="Arial"/>
      <family val="2"/>
    </font>
    <font>
      <sz val="11"/>
      <name val="Arial"/>
      <family val="2"/>
    </font>
    <font>
      <sz val="11"/>
      <color indexed="8"/>
      <name val="Arial"/>
      <family val="2"/>
    </font>
    <font>
      <sz val="10"/>
      <name val="Arial"/>
      <family val="2"/>
      <charset val="163"/>
    </font>
    <font>
      <i/>
      <sz val="11"/>
      <name val="Arial"/>
      <family val="2"/>
    </font>
    <font>
      <b/>
      <sz val="14"/>
      <name val="Arial"/>
      <family val="2"/>
    </font>
    <font>
      <b/>
      <sz val="14"/>
      <color indexed="8"/>
      <name val="Arial"/>
      <family val="2"/>
    </font>
    <font>
      <b/>
      <sz val="11"/>
      <color indexed="8"/>
      <name val="Arial"/>
      <family val="2"/>
    </font>
    <font>
      <sz val="10"/>
      <name val="Arial"/>
      <family val="2"/>
    </font>
    <font>
      <b/>
      <i/>
      <u/>
      <sz val="11"/>
      <color indexed="8"/>
      <name val="Arial"/>
      <family val="2"/>
    </font>
    <font>
      <sz val="10"/>
      <color indexed="8"/>
      <name val="Arial"/>
      <family val="2"/>
      <charset val="163"/>
    </font>
    <font>
      <b/>
      <sz val="13"/>
      <color indexed="8"/>
      <name val="Times New Roman"/>
      <family val="1"/>
    </font>
    <font>
      <b/>
      <i/>
      <sz val="11"/>
      <color indexed="8"/>
      <name val="Arial"/>
      <family val="2"/>
      <charset val="163"/>
    </font>
    <font>
      <sz val="11"/>
      <color indexed="8"/>
      <name val="Arial"/>
      <family val="2"/>
      <charset val="163"/>
    </font>
    <font>
      <b/>
      <sz val="12"/>
      <name val="Arial"/>
      <family val="2"/>
    </font>
    <font>
      <b/>
      <sz val="10"/>
      <name val="Arial"/>
      <family val="2"/>
    </font>
    <font>
      <b/>
      <sz val="10"/>
      <name val="Arial"/>
      <family val="2"/>
      <charset val="163"/>
    </font>
    <font>
      <sz val="11"/>
      <color theme="1"/>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s>
  <borders count="27">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999999"/>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s>
  <cellStyleXfs count="163">
    <xf numFmtId="0" fontId="0" fillId="0" borderId="0"/>
    <xf numFmtId="43"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10" fillId="0" borderId="0"/>
    <xf numFmtId="0" fontId="25" fillId="0" borderId="0"/>
    <xf numFmtId="188" fontId="27" fillId="0" borderId="0" applyFont="0" applyFill="0" applyBorder="0" applyAlignment="0" applyProtection="0"/>
    <xf numFmtId="0" fontId="28" fillId="0" borderId="0" applyFont="0" applyFill="0" applyBorder="0" applyAlignment="0" applyProtection="0"/>
    <xf numFmtId="183" fontId="29"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178" fontId="30" fillId="0" borderId="0" applyFont="0" applyFill="0" applyBorder="0" applyAlignment="0" applyProtection="0"/>
    <xf numFmtId="9" fontId="31" fillId="0" borderId="0" applyFont="0" applyFill="0" applyBorder="0" applyAlignment="0" applyProtection="0"/>
    <xf numFmtId="0" fontId="32" fillId="0" borderId="0"/>
    <xf numFmtId="0" fontId="33" fillId="0" borderId="0" applyNumberFormat="0" applyFill="0" applyBorder="0" applyAlignment="0" applyProtection="0"/>
    <xf numFmtId="0" fontId="34" fillId="5" borderId="0"/>
    <xf numFmtId="0" fontId="35" fillId="5" borderId="0"/>
    <xf numFmtId="0" fontId="37" fillId="5" borderId="0"/>
    <xf numFmtId="0" fontId="38" fillId="0" borderId="0">
      <alignment wrapText="1"/>
    </xf>
    <xf numFmtId="0" fontId="39" fillId="0" borderId="0" applyFont="0" applyFill="0" applyBorder="0" applyAlignment="0" applyProtection="0"/>
    <xf numFmtId="187" fontId="29" fillId="0" borderId="0" applyFont="0" applyFill="0" applyBorder="0" applyAlignment="0" applyProtection="0"/>
    <xf numFmtId="0" fontId="39" fillId="0" borderId="0" applyFont="0" applyFill="0" applyBorder="0" applyAlignment="0" applyProtection="0"/>
    <xf numFmtId="186" fontId="29" fillId="0" borderId="0" applyFont="0" applyFill="0" applyBorder="0" applyAlignment="0" applyProtection="0"/>
    <xf numFmtId="0" fontId="39" fillId="0" borderId="0" applyFont="0" applyFill="0" applyBorder="0" applyAlignment="0" applyProtection="0"/>
    <xf numFmtId="184" fontId="29" fillId="0" borderId="0" applyFont="0" applyFill="0" applyBorder="0" applyAlignment="0" applyProtection="0"/>
    <xf numFmtId="0" fontId="39" fillId="0" borderId="0" applyFont="0" applyFill="0" applyBorder="0" applyAlignment="0" applyProtection="0"/>
    <xf numFmtId="185" fontId="29" fillId="0" borderId="0" applyFont="0" applyFill="0" applyBorder="0" applyAlignment="0" applyProtection="0"/>
    <xf numFmtId="0" fontId="39" fillId="0" borderId="0"/>
    <xf numFmtId="0" fontId="39" fillId="0" borderId="0"/>
    <xf numFmtId="37" fontId="40" fillId="0" borderId="0"/>
    <xf numFmtId="0" fontId="41" fillId="0" borderId="0"/>
    <xf numFmtId="170" fontId="25" fillId="0" borderId="0" applyFill="0" applyBorder="0" applyAlignment="0"/>
    <xf numFmtId="170" fontId="5" fillId="0" borderId="0" applyFill="0" applyBorder="0" applyAlignment="0"/>
    <xf numFmtId="170" fontId="5" fillId="0" borderId="0" applyFill="0" applyBorder="0" applyAlignment="0"/>
    <xf numFmtId="164" fontId="25"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3" fontId="10" fillId="0" borderId="0" applyFont="0" applyFill="0" applyBorder="0" applyAlignment="0" applyProtection="0"/>
    <xf numFmtId="171"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6" fillId="0" borderId="21" applyNumberFormat="0" applyAlignment="0" applyProtection="0">
      <alignment horizontal="left" vertical="center"/>
    </xf>
    <xf numFmtId="0" fontId="16" fillId="0" borderId="22">
      <alignment horizontal="lef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0" fillId="0" borderId="0"/>
    <xf numFmtId="177" fontId="25" fillId="0" borderId="23"/>
    <xf numFmtId="177" fontId="5" fillId="0" borderId="23"/>
    <xf numFmtId="177" fontId="5" fillId="0" borderId="23"/>
    <xf numFmtId="0" fontId="26" fillId="0" borderId="0" applyNumberFormat="0" applyFont="0" applyFill="0" applyAlignment="0"/>
    <xf numFmtId="182" fontId="43" fillId="0" borderId="0"/>
    <xf numFmtId="0" fontId="36"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10" fillId="0" borderId="0"/>
    <xf numFmtId="0" fontId="36" fillId="0" borderId="0"/>
    <xf numFmtId="0" fontId="36"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24" fillId="0" borderId="0"/>
    <xf numFmtId="0" fontId="10" fillId="0" borderId="0"/>
    <xf numFmtId="0" fontId="10" fillId="0" borderId="0"/>
    <xf numFmtId="0" fontId="10" fillId="0" borderId="0"/>
    <xf numFmtId="0" fontId="5" fillId="0" borderId="0"/>
    <xf numFmtId="0" fontId="5" fillId="0" borderId="0"/>
    <xf numFmtId="0" fontId="44" fillId="0" borderId="0"/>
    <xf numFmtId="0" fontId="10" fillId="0" borderId="0"/>
    <xf numFmtId="0" fontId="10" fillId="0" borderId="0"/>
    <xf numFmtId="0" fontId="10" fillId="0" borderId="0"/>
    <xf numFmtId="0" fontId="24" fillId="0" borderId="0"/>
    <xf numFmtId="0" fontId="24" fillId="0" borderId="0"/>
    <xf numFmtId="0" fontId="10" fillId="0" borderId="0"/>
    <xf numFmtId="0" fontId="10" fillId="0" borderId="0"/>
    <xf numFmtId="0" fontId="10" fillId="0" borderId="0"/>
    <xf numFmtId="0" fontId="24" fillId="0" borderId="0"/>
    <xf numFmtId="0" fontId="24" fillId="0" borderId="0"/>
    <xf numFmtId="0" fontId="10" fillId="0" borderId="0"/>
    <xf numFmtId="0" fontId="10" fillId="0" borderId="0"/>
    <xf numFmtId="0" fontId="10" fillId="0" borderId="0"/>
    <xf numFmtId="0" fontId="10" fillId="0" borderId="0"/>
    <xf numFmtId="0" fontId="29" fillId="0" borderId="0"/>
    <xf numFmtId="0" fontId="29" fillId="0" borderId="0"/>
    <xf numFmtId="0" fontId="29" fillId="0" borderId="0"/>
    <xf numFmtId="9" fontId="25" fillId="0" borderId="0" applyFont="0" applyFill="0" applyBorder="0" applyAlignment="0" applyProtection="0"/>
    <xf numFmtId="9" fontId="5" fillId="0" borderId="0" applyFont="0" applyFill="0" applyBorder="0" applyAlignment="0" applyProtection="0"/>
    <xf numFmtId="0" fontId="25" fillId="0" borderId="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0" fontId="45" fillId="0" borderId="0"/>
    <xf numFmtId="0" fontId="10" fillId="0" borderId="24"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46" fillId="0" borderId="0" applyNumberForma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45" fillId="0" borderId="0">
      <alignment vertical="center"/>
    </xf>
    <xf numFmtId="40" fontId="47" fillId="0" borderId="0" applyFont="0" applyFill="0" applyBorder="0" applyAlignment="0" applyProtection="0"/>
    <xf numFmtId="38"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9" fontId="48" fillId="0" borderId="0" applyFont="0" applyFill="0" applyBorder="0" applyAlignment="0" applyProtection="0"/>
    <xf numFmtId="0" fontId="49" fillId="0" borderId="0"/>
    <xf numFmtId="172" fontId="10" fillId="0" borderId="0" applyFont="0" applyFill="0" applyBorder="0" applyAlignment="0" applyProtection="0"/>
    <xf numFmtId="173" fontId="10" fillId="0" borderId="0" applyFont="0" applyFill="0" applyBorder="0" applyAlignment="0" applyProtection="0"/>
    <xf numFmtId="174" fontId="51" fillId="0" borderId="0" applyFont="0" applyFill="0" applyBorder="0" applyAlignment="0" applyProtection="0"/>
    <xf numFmtId="175" fontId="51" fillId="0" borderId="0" applyFont="0" applyFill="0" applyBorder="0" applyAlignment="0" applyProtection="0"/>
    <xf numFmtId="0" fontId="52" fillId="0" borderId="0"/>
    <xf numFmtId="0" fontId="26" fillId="0" borderId="0"/>
    <xf numFmtId="178" fontId="50" fillId="0" borderId="0" applyFont="0" applyFill="0" applyBorder="0" applyAlignment="0" applyProtection="0"/>
    <xf numFmtId="176" fontId="50" fillId="0" borderId="0" applyFont="0" applyFill="0" applyBorder="0" applyAlignment="0" applyProtection="0"/>
    <xf numFmtId="179" fontId="50" fillId="0" borderId="0" applyFont="0" applyFill="0" applyBorder="0" applyAlignment="0" applyProtection="0"/>
    <xf numFmtId="181" fontId="53" fillId="0" borderId="0" applyFont="0" applyFill="0" applyBorder="0" applyAlignment="0" applyProtection="0"/>
    <xf numFmtId="180" fontId="50" fillId="0" borderId="0" applyFont="0" applyFill="0" applyBorder="0" applyAlignment="0" applyProtection="0"/>
    <xf numFmtId="0" fontId="25" fillId="0" borderId="0"/>
    <xf numFmtId="0" fontId="25" fillId="0" borderId="0"/>
  </cellStyleXfs>
  <cellXfs count="152">
    <xf numFmtId="0" fontId="0" fillId="0" borderId="0" xfId="0"/>
    <xf numFmtId="0" fontId="2" fillId="0" borderId="0" xfId="0" applyFont="1" applyAlignment="1">
      <alignment horizontal="left"/>
    </xf>
    <xf numFmtId="0" fontId="3" fillId="0" borderId="0" xfId="0" applyFont="1"/>
    <xf numFmtId="165" fontId="3" fillId="0" borderId="0" xfId="0" applyNumberFormat="1" applyFont="1"/>
    <xf numFmtId="165" fontId="4" fillId="0" borderId="0" xfId="0" applyNumberFormat="1" applyFont="1"/>
    <xf numFmtId="166" fontId="6" fillId="0" borderId="0" xfId="3" applyNumberFormat="1" applyFont="1" applyAlignment="1">
      <alignment horizontal="right"/>
    </xf>
    <xf numFmtId="0" fontId="7" fillId="0" borderId="0" xfId="0" applyFont="1" applyAlignment="1">
      <alignment horizontal="center"/>
    </xf>
    <xf numFmtId="0" fontId="8" fillId="0" borderId="0" xfId="0" applyFont="1" applyAlignment="1">
      <alignment horizontal="center"/>
    </xf>
    <xf numFmtId="166" fontId="7" fillId="0" borderId="0" xfId="3" applyNumberFormat="1" applyFont="1" applyAlignment="1">
      <alignment horizontal="center"/>
    </xf>
    <xf numFmtId="166" fontId="3" fillId="0" borderId="0" xfId="3" applyNumberFormat="1" applyFont="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66" fontId="9" fillId="2" borderId="3" xfId="3"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4" fillId="0" borderId="4" xfId="0" applyNumberFormat="1" applyFont="1" applyFill="1" applyBorder="1" applyAlignment="1">
      <alignment horizontal="left"/>
    </xf>
    <xf numFmtId="0" fontId="4" fillId="0" borderId="5" xfId="0" applyFont="1" applyFill="1" applyBorder="1"/>
    <xf numFmtId="0" fontId="4" fillId="0" borderId="5" xfId="0" applyFont="1" applyFill="1" applyBorder="1" applyAlignment="1">
      <alignment horizontal="center"/>
    </xf>
    <xf numFmtId="3" fontId="4" fillId="0" borderId="5" xfId="0" applyNumberFormat="1" applyFont="1" applyFill="1" applyBorder="1"/>
    <xf numFmtId="166" fontId="4" fillId="0" borderId="6" xfId="3" applyNumberFormat="1" applyFont="1" applyFill="1" applyBorder="1"/>
    <xf numFmtId="0" fontId="4" fillId="0" borderId="0" xfId="0" applyFont="1" applyFill="1"/>
    <xf numFmtId="0" fontId="4" fillId="0" borderId="4" xfId="0" applyNumberFormat="1" applyFont="1" applyBorder="1" applyAlignment="1">
      <alignment horizontal="left"/>
    </xf>
    <xf numFmtId="0" fontId="4" fillId="0" borderId="5" xfId="0" applyFont="1" applyBorder="1"/>
    <xf numFmtId="0" fontId="4" fillId="0" borderId="5" xfId="0" applyFont="1" applyBorder="1" applyAlignment="1">
      <alignment horizontal="center"/>
    </xf>
    <xf numFmtId="4" fontId="4" fillId="0" borderId="5" xfId="1" applyNumberFormat="1" applyFont="1" applyFill="1" applyBorder="1" applyAlignment="1">
      <alignment horizontal="right"/>
    </xf>
    <xf numFmtId="166" fontId="4" fillId="0" borderId="6" xfId="3" applyNumberFormat="1" applyFont="1" applyBorder="1"/>
    <xf numFmtId="0" fontId="4" fillId="0" borderId="0" xfId="0" applyFont="1"/>
    <xf numFmtId="3" fontId="4" fillId="0" borderId="5" xfId="0" applyNumberFormat="1" applyFont="1" applyBorder="1"/>
    <xf numFmtId="3" fontId="4" fillId="3" borderId="5" xfId="0" applyNumberFormat="1" applyFont="1" applyFill="1" applyBorder="1"/>
    <xf numFmtId="0" fontId="4" fillId="0" borderId="7" xfId="0" applyNumberFormat="1" applyFont="1" applyBorder="1" applyAlignment="1">
      <alignment horizontal="left"/>
    </xf>
    <xf numFmtId="0" fontId="4" fillId="0" borderId="8" xfId="0" applyFont="1" applyFill="1" applyBorder="1"/>
    <xf numFmtId="0" fontId="4" fillId="0" borderId="8" xfId="0" applyFont="1" applyFill="1" applyBorder="1" applyAlignment="1">
      <alignment horizontal="center"/>
    </xf>
    <xf numFmtId="3" fontId="4" fillId="3" borderId="8" xfId="0" applyNumberFormat="1" applyFont="1" applyFill="1" applyBorder="1"/>
    <xf numFmtId="166" fontId="4" fillId="0" borderId="9" xfId="3" applyNumberFormat="1" applyFont="1" applyFill="1" applyBorder="1"/>
    <xf numFmtId="0" fontId="4" fillId="0" borderId="0" xfId="0" applyNumberFormat="1" applyFont="1" applyBorder="1" applyAlignment="1">
      <alignment horizontal="left"/>
    </xf>
    <xf numFmtId="0" fontId="4" fillId="0" borderId="0" xfId="0" applyFont="1" applyFill="1" applyBorder="1"/>
    <xf numFmtId="0" fontId="4" fillId="0" borderId="0" xfId="0" applyFont="1" applyFill="1" applyBorder="1" applyAlignment="1">
      <alignment horizontal="center"/>
    </xf>
    <xf numFmtId="165" fontId="4" fillId="0" borderId="0" xfId="0" applyNumberFormat="1" applyFont="1" applyFill="1" applyBorder="1"/>
    <xf numFmtId="166" fontId="4" fillId="0" borderId="0" xfId="3" applyNumberFormat="1" applyFont="1" applyFill="1" applyBorder="1"/>
    <xf numFmtId="0" fontId="9" fillId="0" borderId="0" xfId="0" applyFont="1" applyFill="1" applyBorder="1" applyAlignment="1">
      <alignment vertical="center"/>
    </xf>
    <xf numFmtId="0" fontId="11" fillId="0" borderId="0" xfId="0" applyFont="1"/>
    <xf numFmtId="167" fontId="12" fillId="0" borderId="0" xfId="4" applyNumberFormat="1" applyFont="1"/>
    <xf numFmtId="166" fontId="4" fillId="0" borderId="0" xfId="3" applyNumberFormat="1" applyFont="1"/>
    <xf numFmtId="0" fontId="4" fillId="0" borderId="0" xfId="0" applyFont="1" applyAlignment="1">
      <alignment horizontal="left"/>
    </xf>
    <xf numFmtId="166" fontId="13" fillId="0" borderId="0" xfId="3" applyNumberFormat="1" applyFont="1"/>
    <xf numFmtId="10" fontId="4" fillId="0" borderId="0" xfId="2" applyNumberFormat="1" applyFont="1"/>
    <xf numFmtId="4" fontId="9" fillId="0" borderId="0" xfId="0" applyNumberFormat="1" applyFont="1"/>
    <xf numFmtId="165" fontId="9" fillId="0" borderId="0" xfId="0" applyNumberFormat="1" applyFont="1"/>
    <xf numFmtId="9" fontId="9" fillId="0" borderId="0" xfId="3" applyFont="1"/>
    <xf numFmtId="166" fontId="9" fillId="0" borderId="0" xfId="3" applyNumberFormat="1" applyFont="1"/>
    <xf numFmtId="165" fontId="15" fillId="0" borderId="0" xfId="0" applyNumberFormat="1" applyFont="1"/>
    <xf numFmtId="165" fontId="9" fillId="0" borderId="0" xfId="0" applyNumberFormat="1" applyFont="1" applyAlignment="1"/>
    <xf numFmtId="166" fontId="9" fillId="0" borderId="0" xfId="3" applyNumberFormat="1" applyFont="1" applyAlignment="1"/>
    <xf numFmtId="165" fontId="2" fillId="0" borderId="0" xfId="0" applyNumberFormat="1" applyFont="1" applyAlignment="1"/>
    <xf numFmtId="166" fontId="2" fillId="0" borderId="0" xfId="3" applyNumberFormat="1" applyFont="1" applyAlignment="1"/>
    <xf numFmtId="1" fontId="3" fillId="0" borderId="0" xfId="4" applyNumberFormat="1" applyFont="1" applyAlignment="1">
      <alignment horizontal="left"/>
    </xf>
    <xf numFmtId="165" fontId="9" fillId="0" borderId="0" xfId="0" applyNumberFormat="1" applyFont="1" applyAlignment="1">
      <alignment horizontal="center"/>
    </xf>
    <xf numFmtId="166" fontId="2" fillId="0" borderId="0" xfId="3" applyNumberFormat="1" applyFont="1"/>
    <xf numFmtId="9" fontId="2" fillId="0" borderId="0" xfId="3" applyFont="1"/>
    <xf numFmtId="43" fontId="2" fillId="0" borderId="0" xfId="4" applyFont="1"/>
    <xf numFmtId="167" fontId="0" fillId="0" borderId="0" xfId="1" applyNumberFormat="1" applyFont="1"/>
    <xf numFmtId="43" fontId="0" fillId="0" borderId="0" xfId="1" applyNumberFormat="1" applyFont="1"/>
    <xf numFmtId="167" fontId="6" fillId="0" borderId="0" xfId="1" applyNumberFormat="1" applyFont="1" applyAlignment="1">
      <alignment horizontal="right"/>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167" fontId="17" fillId="2" borderId="11" xfId="1" applyNumberFormat="1" applyFont="1" applyFill="1" applyBorder="1" applyAlignment="1">
      <alignment horizontal="center" vertical="center" wrapText="1"/>
    </xf>
    <xf numFmtId="43" fontId="17" fillId="2" borderId="11" xfId="1" applyNumberFormat="1" applyFont="1" applyFill="1" applyBorder="1" applyAlignment="1">
      <alignment horizontal="center" vertical="center" wrapText="1"/>
    </xf>
    <xf numFmtId="0" fontId="17" fillId="2" borderId="0" xfId="0" applyFont="1" applyFill="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Alignment="1">
      <alignment vertical="center"/>
    </xf>
    <xf numFmtId="0" fontId="0" fillId="0" borderId="14" xfId="0" applyBorder="1" applyAlignment="1">
      <alignment horizontal="left" vertical="center"/>
    </xf>
    <xf numFmtId="0" fontId="0" fillId="0" borderId="16" xfId="0" applyBorder="1" applyAlignment="1">
      <alignment vertical="center" wrapText="1"/>
    </xf>
    <xf numFmtId="0" fontId="10" fillId="0" borderId="16" xfId="0" applyFont="1" applyBorder="1" applyAlignment="1">
      <alignment vertical="center" wrapText="1"/>
    </xf>
    <xf numFmtId="0" fontId="0" fillId="0" borderId="16" xfId="0" applyBorder="1" applyAlignment="1">
      <alignment horizontal="left" vertical="center"/>
    </xf>
    <xf numFmtId="167" fontId="18" fillId="2" borderId="18" xfId="1" applyNumberFormat="1" applyFont="1" applyFill="1" applyBorder="1" applyAlignment="1">
      <alignment vertical="center"/>
    </xf>
    <xf numFmtId="43" fontId="18" fillId="2" borderId="18" xfId="1" applyNumberFormat="1" applyFont="1" applyFill="1" applyBorder="1" applyAlignment="1">
      <alignment vertical="center"/>
    </xf>
    <xf numFmtId="0" fontId="18" fillId="2" borderId="0" xfId="0" applyFont="1" applyFill="1" applyAlignment="1">
      <alignment vertical="center"/>
    </xf>
    <xf numFmtId="0" fontId="0" fillId="0" borderId="0" xfId="0" applyAlignment="1">
      <alignment horizontal="center"/>
    </xf>
    <xf numFmtId="0" fontId="0" fillId="0" borderId="13" xfId="0" applyBorder="1" applyAlignment="1">
      <alignment horizontal="center" vertical="center"/>
    </xf>
    <xf numFmtId="0" fontId="0" fillId="0" borderId="14" xfId="0" applyBorder="1" applyAlignment="1">
      <alignment vertical="center"/>
    </xf>
    <xf numFmtId="0" fontId="0" fillId="0" borderId="14" xfId="0" applyFill="1" applyBorder="1" applyAlignment="1">
      <alignment horizontal="left" vertical="center"/>
    </xf>
    <xf numFmtId="0" fontId="0" fillId="0" borderId="0" xfId="0" applyFill="1" applyAlignment="1">
      <alignment vertical="center"/>
    </xf>
    <xf numFmtId="0" fontId="0" fillId="0" borderId="16" xfId="0" applyBorder="1"/>
    <xf numFmtId="0" fontId="18" fillId="0" borderId="0" xfId="0" applyFont="1" applyFill="1" applyBorder="1" applyAlignment="1">
      <alignment horizontal="center" vertical="center"/>
    </xf>
    <xf numFmtId="167" fontId="18" fillId="0" borderId="0" xfId="1" applyNumberFormat="1" applyFont="1" applyFill="1" applyBorder="1" applyAlignment="1">
      <alignment vertical="center"/>
    </xf>
    <xf numFmtId="43" fontId="18" fillId="0" borderId="0" xfId="1" applyNumberFormat="1" applyFont="1" applyFill="1" applyBorder="1" applyAlignment="1">
      <alignment vertical="center"/>
    </xf>
    <xf numFmtId="0" fontId="18" fillId="0" borderId="0" xfId="0" applyFont="1" applyFill="1" applyAlignment="1">
      <alignment vertical="center"/>
    </xf>
    <xf numFmtId="0" fontId="10" fillId="0" borderId="14" xfId="0" applyFont="1" applyBorder="1" applyAlignment="1">
      <alignment vertical="center"/>
    </xf>
    <xf numFmtId="167" fontId="17" fillId="4" borderId="18" xfId="1" applyNumberFormat="1" applyFont="1" applyFill="1" applyBorder="1" applyAlignment="1">
      <alignment vertical="center"/>
    </xf>
    <xf numFmtId="43" fontId="17" fillId="4" borderId="18" xfId="1" applyNumberFormat="1" applyFont="1" applyFill="1" applyBorder="1" applyAlignment="1">
      <alignment vertical="center"/>
    </xf>
    <xf numFmtId="167" fontId="21" fillId="3" borderId="0" xfId="5" applyNumberFormat="1" applyFont="1" applyFill="1"/>
    <xf numFmtId="168" fontId="22" fillId="3" borderId="0" xfId="5" applyNumberFormat="1" applyFont="1" applyFill="1" applyAlignment="1">
      <alignment horizontal="right"/>
    </xf>
    <xf numFmtId="0" fontId="21" fillId="3" borderId="0" xfId="0" applyFont="1" applyFill="1"/>
    <xf numFmtId="169" fontId="21" fillId="3" borderId="0" xfId="0" applyNumberFormat="1" applyFont="1" applyFill="1"/>
    <xf numFmtId="168" fontId="21" fillId="3" borderId="0" xfId="5" applyNumberFormat="1" applyFont="1" applyFill="1"/>
    <xf numFmtId="169" fontId="20" fillId="3" borderId="5" xfId="0" applyNumberFormat="1" applyFont="1" applyFill="1" applyBorder="1" applyAlignment="1">
      <alignment horizontal="center" vertical="center" wrapText="1"/>
    </xf>
    <xf numFmtId="0" fontId="20" fillId="3" borderId="5" xfId="6" applyNumberFormat="1" applyFont="1" applyFill="1" applyBorder="1" applyAlignment="1">
      <alignment horizontal="center" vertical="center" wrapText="1"/>
    </xf>
    <xf numFmtId="167" fontId="20" fillId="3" borderId="5" xfId="5" applyNumberFormat="1" applyFont="1" applyFill="1" applyBorder="1" applyAlignment="1">
      <alignment horizontal="center" vertical="center" wrapText="1"/>
    </xf>
    <xf numFmtId="168" fontId="20" fillId="3" borderId="5" xfId="5" applyNumberFormat="1" applyFont="1" applyFill="1" applyBorder="1" applyAlignment="1">
      <alignment horizontal="center" vertical="center" wrapText="1"/>
    </xf>
    <xf numFmtId="1" fontId="21" fillId="3" borderId="5" xfId="0" applyNumberFormat="1" applyFont="1" applyFill="1" applyBorder="1"/>
    <xf numFmtId="0" fontId="21" fillId="3" borderId="5" xfId="0" applyFont="1" applyFill="1" applyBorder="1" applyAlignment="1">
      <alignment wrapText="1"/>
    </xf>
    <xf numFmtId="167" fontId="21" fillId="3" borderId="5" xfId="5" applyNumberFormat="1" applyFont="1" applyFill="1" applyBorder="1"/>
    <xf numFmtId="43" fontId="21" fillId="3" borderId="5" xfId="5" applyNumberFormat="1" applyFont="1" applyFill="1" applyBorder="1"/>
    <xf numFmtId="167" fontId="20" fillId="4" borderId="5" xfId="5" applyNumberFormat="1" applyFont="1" applyFill="1" applyBorder="1" applyAlignment="1">
      <alignment horizontal="right" vertical="center" wrapText="1"/>
    </xf>
    <xf numFmtId="43" fontId="20" fillId="4" borderId="5" xfId="5" applyNumberFormat="1" applyFont="1" applyFill="1" applyBorder="1" applyAlignment="1">
      <alignment horizontal="right" vertical="center" wrapText="1"/>
    </xf>
    <xf numFmtId="0" fontId="20" fillId="3" borderId="0" xfId="0" applyFont="1" applyFill="1" applyBorder="1" applyAlignment="1">
      <alignment horizontal="center" vertical="center" wrapText="1"/>
    </xf>
    <xf numFmtId="167" fontId="20" fillId="3" borderId="0" xfId="5" applyNumberFormat="1" applyFont="1" applyFill="1" applyBorder="1" applyAlignment="1">
      <alignment horizontal="right" vertical="center" wrapText="1"/>
    </xf>
    <xf numFmtId="168" fontId="20" fillId="3" borderId="0" xfId="5" applyNumberFormat="1" applyFont="1" applyFill="1" applyBorder="1" applyAlignment="1">
      <alignment horizontal="right" vertical="center" wrapText="1"/>
    </xf>
    <xf numFmtId="168" fontId="0" fillId="0" borderId="15" xfId="1" applyNumberFormat="1" applyFont="1" applyBorder="1" applyAlignment="1">
      <alignment vertical="center"/>
    </xf>
    <xf numFmtId="0" fontId="2" fillId="0" borderId="0" xfId="0" applyFont="1" applyAlignment="1">
      <alignment horizontal="center"/>
    </xf>
    <xf numFmtId="0" fontId="2" fillId="0" borderId="0" xfId="0" applyFont="1" applyAlignment="1"/>
    <xf numFmtId="9" fontId="3" fillId="0" borderId="0" xfId="2" applyFont="1"/>
    <xf numFmtId="0" fontId="0" fillId="0" borderId="14" xfId="0" applyBorder="1"/>
    <xf numFmtId="0" fontId="0" fillId="0" borderId="20" xfId="0" applyBorder="1" applyAlignment="1">
      <alignment horizontal="left" vertical="center"/>
    </xf>
    <xf numFmtId="0" fontId="0" fillId="0" borderId="5" xfId="0" applyBorder="1" applyAlignment="1">
      <alignment wrapText="1"/>
    </xf>
    <xf numFmtId="3" fontId="0" fillId="0" borderId="5" xfId="0" applyNumberFormat="1" applyBorder="1"/>
    <xf numFmtId="4" fontId="0" fillId="0" borderId="6" xfId="0" applyNumberFormat="1" applyBorder="1"/>
    <xf numFmtId="43" fontId="0" fillId="0" borderId="0" xfId="1" applyFont="1"/>
    <xf numFmtId="43" fontId="17" fillId="2" borderId="11" xfId="1" applyFont="1" applyFill="1" applyBorder="1" applyAlignment="1">
      <alignment horizontal="center" vertical="center" wrapText="1"/>
    </xf>
    <xf numFmtId="43" fontId="0" fillId="0" borderId="14" xfId="1" applyFont="1" applyBorder="1" applyAlignment="1">
      <alignment vertical="center"/>
    </xf>
    <xf numFmtId="43" fontId="18" fillId="2" borderId="18" xfId="1" applyFont="1" applyFill="1" applyBorder="1" applyAlignment="1">
      <alignment vertical="center"/>
    </xf>
    <xf numFmtId="43" fontId="18" fillId="0" borderId="0" xfId="1" applyFont="1" applyFill="1" applyBorder="1" applyAlignment="1">
      <alignment vertical="center"/>
    </xf>
    <xf numFmtId="43" fontId="17" fillId="4" borderId="18" xfId="1" applyFont="1" applyFill="1" applyBorder="1" applyAlignment="1">
      <alignment vertical="center"/>
    </xf>
    <xf numFmtId="167" fontId="0" fillId="0" borderId="14" xfId="1" applyNumberFormat="1" applyFont="1" applyBorder="1" applyAlignment="1">
      <alignment vertical="center"/>
    </xf>
    <xf numFmtId="43" fontId="0" fillId="0" borderId="14" xfId="1" applyNumberFormat="1" applyFont="1" applyBorder="1" applyAlignment="1">
      <alignment vertical="center"/>
    </xf>
    <xf numFmtId="43" fontId="19" fillId="0" borderId="0" xfId="1" applyFont="1" applyAlignment="1" applyProtection="1">
      <alignment horizontal="left"/>
      <protection locked="0"/>
    </xf>
    <xf numFmtId="43" fontId="6" fillId="0" borderId="0" xfId="1" applyFont="1" applyAlignment="1">
      <alignment horizontal="right"/>
    </xf>
    <xf numFmtId="43" fontId="17" fillId="2" borderId="12" xfId="1" applyFont="1" applyFill="1" applyBorder="1" applyAlignment="1">
      <alignment horizontal="center" vertical="center" wrapText="1"/>
    </xf>
    <xf numFmtId="43" fontId="0" fillId="0" borderId="15" xfId="1" applyFont="1" applyBorder="1" applyAlignment="1">
      <alignment vertical="center"/>
    </xf>
    <xf numFmtId="43" fontId="18" fillId="2" borderId="19" xfId="1" applyFont="1" applyFill="1" applyBorder="1" applyAlignment="1">
      <alignment vertical="center"/>
    </xf>
    <xf numFmtId="43" fontId="17" fillId="4" borderId="19" xfId="1" applyFont="1" applyFill="1" applyBorder="1" applyAlignment="1">
      <alignment vertical="center"/>
    </xf>
    <xf numFmtId="168" fontId="0" fillId="0" borderId="14" xfId="1" applyNumberFormat="1" applyFont="1" applyBorder="1" applyAlignment="1">
      <alignment vertical="center"/>
    </xf>
    <xf numFmtId="189" fontId="0" fillId="0" borderId="14" xfId="1" applyNumberFormat="1" applyFont="1" applyBorder="1" applyAlignment="1">
      <alignment vertical="center"/>
    </xf>
    <xf numFmtId="189" fontId="0" fillId="0" borderId="15" xfId="1" applyNumberFormat="1" applyFont="1" applyBorder="1" applyAlignment="1">
      <alignment vertical="center"/>
    </xf>
    <xf numFmtId="0" fontId="7" fillId="0" borderId="0" xfId="0" applyFont="1" applyAlignment="1">
      <alignment horizontal="center" vertical="center" wrapText="1" shrinkToFit="1"/>
    </xf>
    <xf numFmtId="0" fontId="4" fillId="0" borderId="0" xfId="0" applyFont="1" applyFill="1" applyBorder="1" applyAlignment="1">
      <alignment horizontal="left" vertical="center" wrapText="1"/>
    </xf>
    <xf numFmtId="0" fontId="14" fillId="0" borderId="0" xfId="0" applyFont="1" applyAlignment="1">
      <alignment horizontal="center"/>
    </xf>
    <xf numFmtId="0" fontId="2" fillId="0" borderId="0" xfId="0" applyFont="1" applyAlignment="1">
      <alignment horizontal="center"/>
    </xf>
    <xf numFmtId="0" fontId="17" fillId="4" borderId="17" xfId="0" applyFont="1" applyFill="1" applyBorder="1" applyAlignment="1">
      <alignment horizontal="center" vertical="center"/>
    </xf>
    <xf numFmtId="0" fontId="17" fillId="4" borderId="18" xfId="0" applyFont="1" applyFill="1" applyBorder="1" applyAlignment="1">
      <alignment horizontal="center" vertical="center"/>
    </xf>
    <xf numFmtId="0" fontId="16" fillId="0" borderId="0" xfId="0" applyFont="1" applyAlignment="1">
      <alignment horizontal="center"/>
    </xf>
    <xf numFmtId="0" fontId="6" fillId="0" borderId="0" xfId="0" applyFont="1" applyAlignment="1">
      <alignment horizontal="center"/>
    </xf>
    <xf numFmtId="0" fontId="18" fillId="2" borderId="26"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20" fillId="4" borderId="5" xfId="0" applyFont="1" applyFill="1" applyBorder="1" applyAlignment="1">
      <alignment horizontal="center" vertical="center" wrapText="1"/>
    </xf>
    <xf numFmtId="0" fontId="20" fillId="3" borderId="0" xfId="6" applyFont="1" applyFill="1" applyAlignment="1">
      <alignment horizontal="center"/>
    </xf>
    <xf numFmtId="0" fontId="20" fillId="3" borderId="0" xfId="0" applyFont="1" applyFill="1" applyAlignment="1">
      <alignment horizontal="left"/>
    </xf>
    <xf numFmtId="0" fontId="20" fillId="3" borderId="0" xfId="6" applyNumberFormat="1" applyFont="1" applyFill="1" applyAlignment="1">
      <alignment horizontal="center" vertical="center"/>
    </xf>
    <xf numFmtId="0" fontId="23" fillId="3" borderId="0" xfId="0" applyFont="1" applyFill="1" applyAlignment="1">
      <alignment horizontal="center"/>
    </xf>
  </cellXfs>
  <cellStyles count="163">
    <cellStyle name="??" xfId="8"/>
    <cellStyle name="?? [0.00]_PRODUCT DETAIL Q1" xfId="9"/>
    <cellStyle name="?? [0]" xfId="10"/>
    <cellStyle name="???? [0.00]_PRODUCT DETAIL Q1" xfId="11"/>
    <cellStyle name="????_PRODUCT DETAIL Q1" xfId="12"/>
    <cellStyle name="???[0]_Book1" xfId="13"/>
    <cellStyle name="???_95" xfId="14"/>
    <cellStyle name="??_(????)??????" xfId="15"/>
    <cellStyle name="_Book1" xfId="16"/>
    <cellStyle name="1" xfId="17"/>
    <cellStyle name="2" xfId="18"/>
    <cellStyle name="3" xfId="19"/>
    <cellStyle name="4" xfId="20"/>
    <cellStyle name="AeE­ [0]_INQUIRY ¿μ¾÷AßAø " xfId="21"/>
    <cellStyle name="ÅëÈ­ [0]_S" xfId="22"/>
    <cellStyle name="AeE­_INQUIRY ¿μ¾÷AßAø " xfId="23"/>
    <cellStyle name="ÅëÈ­_S" xfId="24"/>
    <cellStyle name="AÞ¸¶ [0]_INQUIRY ¿?¾÷AßAø " xfId="25"/>
    <cellStyle name="ÄÞ¸¶ [0]_S" xfId="26"/>
    <cellStyle name="AÞ¸¶_INQUIRY ¿?¾÷AßAø " xfId="27"/>
    <cellStyle name="ÄÞ¸¶_S" xfId="28"/>
    <cellStyle name="C?AØ_¿?¾÷CoE² " xfId="29"/>
    <cellStyle name="C￥AØ_¿μ¾÷CoE² " xfId="30"/>
    <cellStyle name="Ç¥ÁØ_S" xfId="31"/>
    <cellStyle name="C￥AØ_Sheet1_¿μ¾÷CoE² " xfId="32"/>
    <cellStyle name="Calc Currency (0)" xfId="33"/>
    <cellStyle name="Calc Currency (0) 2" xfId="34"/>
    <cellStyle name="Calc Currency (0) 3" xfId="35"/>
    <cellStyle name="Comma" xfId="1" builtinId="3"/>
    <cellStyle name="Comma 2" xfId="37"/>
    <cellStyle name="Comma 2 2" xfId="38"/>
    <cellStyle name="Comma 2 2 2" xfId="39"/>
    <cellStyle name="Comma 2 2 3" xfId="4"/>
    <cellStyle name="Comma 2 2 3 2" xfId="40"/>
    <cellStyle name="Comma 2 2 4" xfId="41"/>
    <cellStyle name="Comma 2 3" xfId="42"/>
    <cellStyle name="Comma 2 4" xfId="43"/>
    <cellStyle name="Comma 2 5" xfId="44"/>
    <cellStyle name="Comma 3" xfId="45"/>
    <cellStyle name="Comma 3 2" xfId="46"/>
    <cellStyle name="Comma 3 3" xfId="47"/>
    <cellStyle name="Comma 3 4" xfId="48"/>
    <cellStyle name="Comma 4" xfId="5"/>
    <cellStyle name="Comma 4 2" xfId="49"/>
    <cellStyle name="Comma 5" xfId="36"/>
    <cellStyle name="Comma0" xfId="50"/>
    <cellStyle name="Currency0" xfId="51"/>
    <cellStyle name="Date" xfId="52"/>
    <cellStyle name="Fixed" xfId="53"/>
    <cellStyle name="Header1" xfId="54"/>
    <cellStyle name="Header2" xfId="55"/>
    <cellStyle name="Heading 1 2" xfId="56"/>
    <cellStyle name="Heading 1 3" xfId="57"/>
    <cellStyle name="Heading 1 4" xfId="58"/>
    <cellStyle name="Heading 1 5" xfId="59"/>
    <cellStyle name="Heading 1 6" xfId="60"/>
    <cellStyle name="Heading 1 7" xfId="61"/>
    <cellStyle name="Heading 1 8" xfId="62"/>
    <cellStyle name="Heading 1 9" xfId="63"/>
    <cellStyle name="Heading 2 2" xfId="64"/>
    <cellStyle name="Heading 2 3" xfId="65"/>
    <cellStyle name="Heading 2 4" xfId="66"/>
    <cellStyle name="Heading 2 5" xfId="67"/>
    <cellStyle name="Heading 2 6" xfId="68"/>
    <cellStyle name="Heading 2 7" xfId="69"/>
    <cellStyle name="Heading 2 8" xfId="70"/>
    <cellStyle name="Heading 2 9" xfId="71"/>
    <cellStyle name="Ledger 17 x 11 in" xfId="72"/>
    <cellStyle name="moi" xfId="73"/>
    <cellStyle name="moi 2" xfId="74"/>
    <cellStyle name="moi 3" xfId="75"/>
    <cellStyle name="n" xfId="76"/>
    <cellStyle name="Normal" xfId="0" builtinId="0"/>
    <cellStyle name="Normal - Style1" xfId="77"/>
    <cellStyle name="Normal 10" xfId="6"/>
    <cellStyle name="Normal 11" xfId="78"/>
    <cellStyle name="Normal 12" xfId="79"/>
    <cellStyle name="Normal 13" xfId="80"/>
    <cellStyle name="Normal 14" xfId="81"/>
    <cellStyle name="Normal 15" xfId="82"/>
    <cellStyle name="Normal 16" xfId="83"/>
    <cellStyle name="Normal 17" xfId="84"/>
    <cellStyle name="Normal 18" xfId="85"/>
    <cellStyle name="Normal 19" xfId="86"/>
    <cellStyle name="Normal 2" xfId="87"/>
    <cellStyle name="Normal 2 2" xfId="88"/>
    <cellStyle name="Normal 2 2 2" xfId="89"/>
    <cellStyle name="Normal 2 2 3" xfId="90"/>
    <cellStyle name="Normal 2 2 4" xfId="91"/>
    <cellStyle name="Normal 2 3" xfId="92"/>
    <cellStyle name="Normal 2 4" xfId="93"/>
    <cellStyle name="Normal 2 5" xfId="94"/>
    <cellStyle name="Normal 2 6" xfId="95"/>
    <cellStyle name="Normal 2 7" xfId="96"/>
    <cellStyle name="Normal 20" xfId="97"/>
    <cellStyle name="Normal 21" xfId="98"/>
    <cellStyle name="Normal 22" xfId="99"/>
    <cellStyle name="Normal 23" xfId="100"/>
    <cellStyle name="Normal 24" xfId="7"/>
    <cellStyle name="Normal 25" xfId="126"/>
    <cellStyle name="Normal 26" xfId="162"/>
    <cellStyle name="Normal 27" xfId="161"/>
    <cellStyle name="Normal 3" xfId="101"/>
    <cellStyle name="Normal 3 2" xfId="102"/>
    <cellStyle name="Normal 3 3" xfId="103"/>
    <cellStyle name="Normal 3 4" xfId="104"/>
    <cellStyle name="Normal 3 5" xfId="105"/>
    <cellStyle name="Normal 3_Book1" xfId="106"/>
    <cellStyle name="Normal 4" xfId="107"/>
    <cellStyle name="Normal 4 2" xfId="108"/>
    <cellStyle name="Normal 4 3" xfId="109"/>
    <cellStyle name="Normal 4 4" xfId="110"/>
    <cellStyle name="Normal 4 5" xfId="111"/>
    <cellStyle name="Normal 5" xfId="112"/>
    <cellStyle name="Normal 5 2" xfId="113"/>
    <cellStyle name="Normal 5 3" xfId="114"/>
    <cellStyle name="Normal 5 4" xfId="115"/>
    <cellStyle name="Normal 5 5" xfId="116"/>
    <cellStyle name="Normal 6" xfId="117"/>
    <cellStyle name="Normal 7" xfId="118"/>
    <cellStyle name="Normal 8" xfId="119"/>
    <cellStyle name="Normal 9" xfId="120"/>
    <cellStyle name="Normal1" xfId="121"/>
    <cellStyle name="Normal1 2" xfId="122"/>
    <cellStyle name="Normal1 3" xfId="123"/>
    <cellStyle name="Percent" xfId="2" builtinId="5"/>
    <cellStyle name="Percent 2" xfId="125"/>
    <cellStyle name="Percent 2 2" xfId="3"/>
    <cellStyle name="Percent 3" xfId="127"/>
    <cellStyle name="Percent 4" xfId="128"/>
    <cellStyle name="Percent 5" xfId="129"/>
    <cellStyle name="Percent 6" xfId="130"/>
    <cellStyle name="Percent 7" xfId="124"/>
    <cellStyle name="Style 1" xfId="131"/>
    <cellStyle name="Total 2" xfId="132"/>
    <cellStyle name="Total 3" xfId="133"/>
    <cellStyle name="Total 4" xfId="134"/>
    <cellStyle name="Total 5" xfId="135"/>
    <cellStyle name="Total 6" xfId="136"/>
    <cellStyle name="Total 7" xfId="137"/>
    <cellStyle name="Total 8" xfId="138"/>
    <cellStyle name="Total 9" xfId="139"/>
    <cellStyle name="xuan" xfId="140"/>
    <cellStyle name=" [0.00]_ Att. 1- Cover" xfId="141"/>
    <cellStyle name="_ Att. 1- Cover" xfId="142"/>
    <cellStyle name="?_ Att. 1- Cover" xfId="143"/>
    <cellStyle name="똿뗦먛귟 [0.00]_PRODUCT DETAIL Q1" xfId="144"/>
    <cellStyle name="똿뗦먛귟_PRODUCT DETAIL Q1" xfId="145"/>
    <cellStyle name="믅됞 [0.00]_PRODUCT DETAIL Q1" xfId="146"/>
    <cellStyle name="믅됞_PRODUCT DETAIL Q1" xfId="147"/>
    <cellStyle name="백분율_95" xfId="148"/>
    <cellStyle name="뷭?_BOOKSHIP" xfId="149"/>
    <cellStyle name="콤마 [0]_1202" xfId="150"/>
    <cellStyle name="콤마_1202" xfId="151"/>
    <cellStyle name="통화 [0]_1202" xfId="152"/>
    <cellStyle name="통화_1202" xfId="153"/>
    <cellStyle name="표준_(정보부문)월별인원계획" xfId="154"/>
    <cellStyle name="一般_00Q3902REV.1" xfId="155"/>
    <cellStyle name="千分位[0]_00Q3902REV.1" xfId="156"/>
    <cellStyle name="千分位_00Q3902REV.1" xfId="157"/>
    <cellStyle name="貨幣 [0]_00Q3902REV.1" xfId="158"/>
    <cellStyle name="貨幣[0]_BRE" xfId="159"/>
    <cellStyle name="貨幣_00Q3902REV.1" xfId="160"/>
  </cellStyles>
  <dxfs count="4">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1104900</xdr:colOff>
      <xdr:row>0</xdr:row>
      <xdr:rowOff>1291619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7117080" cy="1291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0</xdr:row>
      <xdr:rowOff>1429907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79080" cy="1429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15238</xdr:colOff>
      <xdr:row>0</xdr:row>
      <xdr:rowOff>1120140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172198" cy="1120139"/>
        </a:xfrm>
        <a:prstGeom prst="rect">
          <a:avLst/>
        </a:prstGeom>
      </xdr:spPr>
    </xdr:pic>
    <xdr:clientData/>
  </xdr:twoCellAnchor>
  <xdr:twoCellAnchor editAs="oneCell">
    <xdr:from>
      <xdr:col>0</xdr:col>
      <xdr:colOff>0</xdr:colOff>
      <xdr:row>29</xdr:row>
      <xdr:rowOff>1</xdr:rowOff>
    </xdr:from>
    <xdr:to>
      <xdr:col>4</xdr:col>
      <xdr:colOff>15241</xdr:colOff>
      <xdr:row>33</xdr:row>
      <xdr:rowOff>83821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42861"/>
          <a:ext cx="6172201" cy="1120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0" zoomScaleNormal="100" workbookViewId="0">
      <selection sqref="A1:XFD1"/>
    </sheetView>
  </sheetViews>
  <sheetFormatPr defaultColWidth="9.109375" defaultRowHeight="13.8"/>
  <cols>
    <col min="1" max="1" width="6.109375" style="2" customWidth="1"/>
    <col min="2" max="2" width="32.33203125" style="2" customWidth="1"/>
    <col min="3" max="3" width="16.5546875" style="2" customWidth="1"/>
    <col min="4" max="4" width="16.33203125" style="3" customWidth="1"/>
    <col min="5" max="5" width="16.33203125" style="4" customWidth="1"/>
    <col min="6" max="6" width="16.33203125" style="9" customWidth="1"/>
    <col min="7" max="16384" width="9.109375" style="2"/>
  </cols>
  <sheetData>
    <row r="1" spans="1:6" ht="118.2" customHeight="1"/>
    <row r="2" spans="1:6">
      <c r="A2" s="138" t="s">
        <v>287</v>
      </c>
      <c r="B2" s="138"/>
      <c r="C2" s="138"/>
      <c r="D2" s="138"/>
      <c r="E2" s="138"/>
      <c r="F2" s="138"/>
    </row>
    <row r="3" spans="1:6">
      <c r="A3" s="110"/>
      <c r="B3" s="110"/>
      <c r="C3" s="110"/>
      <c r="D3" s="110"/>
      <c r="E3" s="110"/>
      <c r="F3" s="110"/>
    </row>
    <row r="4" spans="1:6" ht="14.4">
      <c r="A4" s="1" t="s">
        <v>0</v>
      </c>
      <c r="F4" s="5" t="s">
        <v>295</v>
      </c>
    </row>
    <row r="6" spans="1:6" ht="17.399999999999999">
      <c r="A6" s="135" t="s">
        <v>296</v>
      </c>
      <c r="B6" s="135"/>
      <c r="C6" s="135"/>
      <c r="D6" s="135"/>
      <c r="E6" s="135"/>
      <c r="F6" s="135"/>
    </row>
    <row r="7" spans="1:6" ht="17.399999999999999">
      <c r="A7" s="6"/>
      <c r="B7" s="6"/>
      <c r="C7" s="6"/>
      <c r="D7" s="6"/>
      <c r="E7" s="7"/>
      <c r="F7" s="8"/>
    </row>
    <row r="8" spans="1:6" ht="14.4" thickBot="1"/>
    <row r="9" spans="1:6" s="14" customFormat="1" ht="28.2" thickTop="1">
      <c r="A9" s="10" t="s">
        <v>1</v>
      </c>
      <c r="B9" s="11" t="s">
        <v>2</v>
      </c>
      <c r="C9" s="11" t="s">
        <v>3</v>
      </c>
      <c r="D9" s="12" t="s">
        <v>297</v>
      </c>
      <c r="E9" s="12" t="s">
        <v>298</v>
      </c>
      <c r="F9" s="13" t="s">
        <v>4</v>
      </c>
    </row>
    <row r="10" spans="1:6" s="20" customFormat="1">
      <c r="A10" s="15">
        <v>1</v>
      </c>
      <c r="B10" s="16" t="s">
        <v>5</v>
      </c>
      <c r="C10" s="17" t="s">
        <v>6</v>
      </c>
      <c r="D10" s="18">
        <v>10550</v>
      </c>
      <c r="E10" s="18">
        <v>10120</v>
      </c>
      <c r="F10" s="19">
        <f>E10/D10</f>
        <v>0.95924170616113746</v>
      </c>
    </row>
    <row r="11" spans="1:6" s="26" customFormat="1">
      <c r="A11" s="21">
        <v>2</v>
      </c>
      <c r="B11" s="22" t="s">
        <v>7</v>
      </c>
      <c r="C11" s="23" t="s">
        <v>6</v>
      </c>
      <c r="D11" s="24">
        <v>20218.740000000002</v>
      </c>
      <c r="E11" s="24">
        <f>E12+E13+E14</f>
        <v>18817.442929483837</v>
      </c>
      <c r="F11" s="25">
        <f>E11/D11</f>
        <v>0.93069315543321873</v>
      </c>
    </row>
    <row r="12" spans="1:6" s="26" customFormat="1">
      <c r="A12" s="21" t="s">
        <v>8</v>
      </c>
      <c r="B12" s="22" t="s">
        <v>9</v>
      </c>
      <c r="C12" s="23" t="s">
        <v>6</v>
      </c>
      <c r="D12" s="24">
        <v>8272.42</v>
      </c>
      <c r="E12" s="24">
        <f>'Thang 7 2020'!D28</f>
        <v>9462.3366879999994</v>
      </c>
      <c r="F12" s="25">
        <f>E12/D12</f>
        <v>1.1438414258463665</v>
      </c>
    </row>
    <row r="13" spans="1:6" s="26" customFormat="1">
      <c r="A13" s="15" t="s">
        <v>10</v>
      </c>
      <c r="B13" s="22" t="s">
        <v>11</v>
      </c>
      <c r="C13" s="23" t="s">
        <v>6</v>
      </c>
      <c r="D13" s="24">
        <v>3425.54</v>
      </c>
      <c r="E13" s="24">
        <f>'Thang 7 2020'!F28</f>
        <v>4715.7804172890637</v>
      </c>
      <c r="F13" s="25">
        <f t="shared" ref="F13:F22" si="0">E13/D13</f>
        <v>1.37665314586578</v>
      </c>
    </row>
    <row r="14" spans="1:6" s="26" customFormat="1">
      <c r="A14" s="15" t="s">
        <v>12</v>
      </c>
      <c r="B14" s="22" t="s">
        <v>13</v>
      </c>
      <c r="C14" s="23" t="s">
        <v>6</v>
      </c>
      <c r="D14" s="24">
        <v>8520.77</v>
      </c>
      <c r="E14" s="24">
        <f>'Thang 7 2020'!H28</f>
        <v>4639.3258241947742</v>
      </c>
      <c r="F14" s="25">
        <f t="shared" si="0"/>
        <v>0.544472603320448</v>
      </c>
    </row>
    <row r="15" spans="1:6" s="26" customFormat="1">
      <c r="A15" s="21">
        <v>3</v>
      </c>
      <c r="B15" s="22" t="s">
        <v>14</v>
      </c>
      <c r="C15" s="23"/>
      <c r="D15" s="18"/>
      <c r="E15" s="18"/>
      <c r="F15" s="25"/>
    </row>
    <row r="16" spans="1:6" s="26" customFormat="1">
      <c r="A16" s="21" t="s">
        <v>15</v>
      </c>
      <c r="B16" s="22" t="s">
        <v>16</v>
      </c>
      <c r="C16" s="23" t="s">
        <v>17</v>
      </c>
      <c r="D16" s="18">
        <v>2064</v>
      </c>
      <c r="E16" s="18">
        <f>'Thang 7 2020'!C141</f>
        <v>1620</v>
      </c>
      <c r="F16" s="25">
        <f t="shared" si="0"/>
        <v>0.78488372093023251</v>
      </c>
    </row>
    <row r="17" spans="1:6" s="26" customFormat="1">
      <c r="A17" s="15" t="s">
        <v>18</v>
      </c>
      <c r="B17" s="22" t="s">
        <v>19</v>
      </c>
      <c r="C17" s="23" t="s">
        <v>20</v>
      </c>
      <c r="D17" s="18">
        <v>791</v>
      </c>
      <c r="E17" s="18">
        <f>'Thang 7 2020'!E28</f>
        <v>619</v>
      </c>
      <c r="F17" s="25">
        <f t="shared" si="0"/>
        <v>0.78255372945638435</v>
      </c>
    </row>
    <row r="18" spans="1:6" s="26" customFormat="1">
      <c r="A18" s="15" t="s">
        <v>21</v>
      </c>
      <c r="B18" s="22" t="s">
        <v>13</v>
      </c>
      <c r="C18" s="23" t="s">
        <v>20</v>
      </c>
      <c r="D18" s="18">
        <v>4387</v>
      </c>
      <c r="E18" s="18">
        <f>'Thang 7 2020'!G141</f>
        <v>4459</v>
      </c>
      <c r="F18" s="25">
        <f t="shared" si="0"/>
        <v>1.0164121267380899</v>
      </c>
    </row>
    <row r="19" spans="1:6" s="26" customFormat="1">
      <c r="A19" s="21">
        <v>4</v>
      </c>
      <c r="B19" s="22" t="s">
        <v>22</v>
      </c>
      <c r="C19" s="23"/>
      <c r="D19" s="27"/>
      <c r="E19" s="27"/>
      <c r="F19" s="25"/>
    </row>
    <row r="20" spans="1:6" s="26" customFormat="1">
      <c r="A20" s="21" t="s">
        <v>23</v>
      </c>
      <c r="B20" s="16" t="s">
        <v>24</v>
      </c>
      <c r="C20" s="17" t="s">
        <v>6</v>
      </c>
      <c r="D20" s="28">
        <v>100784</v>
      </c>
      <c r="E20" s="28">
        <v>95032</v>
      </c>
      <c r="F20" s="19">
        <f t="shared" si="0"/>
        <v>0.94292744880139701</v>
      </c>
    </row>
    <row r="21" spans="1:6" s="26" customFormat="1">
      <c r="A21" s="15" t="s">
        <v>25</v>
      </c>
      <c r="B21" s="16" t="s">
        <v>26</v>
      </c>
      <c r="C21" s="17" t="s">
        <v>6</v>
      </c>
      <c r="D21" s="28">
        <v>99560</v>
      </c>
      <c r="E21" s="28">
        <v>94117</v>
      </c>
      <c r="F21" s="19">
        <f t="shared" si="0"/>
        <v>0.9453294495781438</v>
      </c>
    </row>
    <row r="22" spans="1:6" s="26" customFormat="1" ht="14.4" thickBot="1">
      <c r="A22" s="29">
        <v>5</v>
      </c>
      <c r="B22" s="30" t="s">
        <v>27</v>
      </c>
      <c r="C22" s="31" t="s">
        <v>6</v>
      </c>
      <c r="D22" s="32">
        <v>82513</v>
      </c>
      <c r="E22" s="32">
        <v>77464</v>
      </c>
      <c r="F22" s="33">
        <f t="shared" si="0"/>
        <v>0.9388096421169998</v>
      </c>
    </row>
    <row r="23" spans="1:6" s="26" customFormat="1" ht="14.4" thickTop="1">
      <c r="A23" s="34"/>
      <c r="B23" s="35"/>
      <c r="C23" s="36"/>
      <c r="D23" s="37"/>
      <c r="E23" s="37"/>
      <c r="F23" s="38"/>
    </row>
    <row r="24" spans="1:6" s="26" customFormat="1" ht="53.25" customHeight="1">
      <c r="A24" s="34"/>
      <c r="B24" s="39" t="s">
        <v>299</v>
      </c>
      <c r="C24" s="136" t="s">
        <v>301</v>
      </c>
      <c r="D24" s="136"/>
      <c r="E24" s="136"/>
      <c r="F24" s="136"/>
    </row>
    <row r="25" spans="1:6" s="26" customFormat="1">
      <c r="A25" s="40" t="s">
        <v>28</v>
      </c>
      <c r="C25" s="41"/>
      <c r="D25" s="41"/>
      <c r="E25" s="4"/>
      <c r="F25" s="42"/>
    </row>
    <row r="26" spans="1:6" s="26" customFormat="1" ht="16.8">
      <c r="B26" s="43" t="s">
        <v>29</v>
      </c>
      <c r="D26" s="4"/>
      <c r="E26" s="4"/>
      <c r="F26" s="44"/>
    </row>
    <row r="27" spans="1:6" s="26" customFormat="1" ht="16.8">
      <c r="B27" s="43"/>
      <c r="D27" s="45"/>
      <c r="E27" s="46"/>
      <c r="F27" s="44"/>
    </row>
    <row r="28" spans="1:6" s="26" customFormat="1" hidden="1">
      <c r="A28" s="137" t="s">
        <v>30</v>
      </c>
      <c r="B28" s="137"/>
      <c r="D28" s="47"/>
      <c r="E28" s="48"/>
      <c r="F28" s="49"/>
    </row>
    <row r="29" spans="1:6" s="26" customFormat="1" hidden="1">
      <c r="B29" s="43" t="s">
        <v>31</v>
      </c>
      <c r="C29" s="26" t="s">
        <v>32</v>
      </c>
      <c r="D29" s="50"/>
      <c r="E29" s="51"/>
      <c r="F29" s="52"/>
    </row>
    <row r="30" spans="1:6" hidden="1">
      <c r="A30" s="26"/>
      <c r="B30" s="26" t="s">
        <v>33</v>
      </c>
      <c r="C30" s="26" t="s">
        <v>34</v>
      </c>
      <c r="D30" s="47"/>
      <c r="E30" s="53"/>
      <c r="F30" s="54"/>
    </row>
    <row r="31" spans="1:6" hidden="1">
      <c r="B31" s="2" t="s">
        <v>35</v>
      </c>
      <c r="C31" s="55">
        <v>14716</v>
      </c>
      <c r="D31" s="53"/>
      <c r="E31" s="56"/>
      <c r="F31" s="57"/>
    </row>
    <row r="32" spans="1:6" hidden="1">
      <c r="D32" s="58"/>
      <c r="E32" s="56"/>
      <c r="F32" s="59"/>
    </row>
    <row r="37" spans="5:6">
      <c r="E37" s="4">
        <f>E20-E22</f>
        <v>17568</v>
      </c>
      <c r="F37" s="112">
        <f>E20-E22</f>
        <v>17568</v>
      </c>
    </row>
    <row r="38" spans="5:6">
      <c r="E38" s="4">
        <f>E21-E22</f>
        <v>16653</v>
      </c>
    </row>
  </sheetData>
  <mergeCells count="4">
    <mergeCell ref="A6:F6"/>
    <mergeCell ref="C24:F24"/>
    <mergeCell ref="A28:B28"/>
    <mergeCell ref="A2:F2"/>
  </mergeCells>
  <pageMargins left="1.45" right="0.7" top="1"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6"/>
  <sheetViews>
    <sheetView showZeros="0" topLeftCell="A49" zoomScaleNormal="100" workbookViewId="0">
      <selection sqref="A1:XFD1"/>
    </sheetView>
  </sheetViews>
  <sheetFormatPr defaultRowHeight="14.4"/>
  <cols>
    <col min="1" max="1" width="4.88671875" style="78" customWidth="1"/>
    <col min="2" max="2" width="35.109375" customWidth="1"/>
    <col min="3" max="3" width="9" style="60" customWidth="1"/>
    <col min="4" max="4" width="12" style="61" customWidth="1"/>
    <col min="5" max="5" width="9.44140625" style="60" customWidth="1"/>
    <col min="6" max="6" width="11.5546875" style="118" bestFit="1" customWidth="1"/>
    <col min="7" max="7" width="9.5546875" style="60" bestFit="1" customWidth="1"/>
    <col min="8" max="8" width="12.6640625" style="118" bestFit="1" customWidth="1"/>
    <col min="9" max="9" width="10.6640625" style="118" bestFit="1" customWidth="1"/>
  </cols>
  <sheetData>
    <row r="1" spans="1:9" ht="129" customHeight="1"/>
    <row r="2" spans="1:9">
      <c r="A2" s="138" t="s">
        <v>288</v>
      </c>
      <c r="B2" s="138"/>
      <c r="C2" s="138"/>
      <c r="D2" s="138"/>
      <c r="E2" s="138"/>
      <c r="F2" s="138"/>
      <c r="G2" s="138"/>
      <c r="H2" s="138"/>
      <c r="I2" s="138"/>
    </row>
    <row r="4" spans="1:9">
      <c r="A4" s="1" t="s">
        <v>36</v>
      </c>
      <c r="G4" s="62"/>
      <c r="H4" s="127"/>
      <c r="I4" s="127"/>
    </row>
    <row r="6" spans="1:9" ht="15.6">
      <c r="A6" s="141" t="s">
        <v>292</v>
      </c>
      <c r="B6" s="141"/>
      <c r="C6" s="141"/>
      <c r="D6" s="141"/>
      <c r="E6" s="141"/>
      <c r="F6" s="141"/>
      <c r="G6" s="141"/>
      <c r="H6" s="141"/>
      <c r="I6" s="141"/>
    </row>
    <row r="7" spans="1:9">
      <c r="A7" s="142" t="s">
        <v>291</v>
      </c>
      <c r="B7" s="142"/>
      <c r="C7" s="142"/>
      <c r="D7" s="142"/>
      <c r="E7" s="142"/>
      <c r="F7" s="142"/>
      <c r="G7" s="142"/>
      <c r="H7" s="142"/>
      <c r="I7" s="142"/>
    </row>
    <row r="9" spans="1:9" s="67" customFormat="1" ht="54.6" customHeight="1">
      <c r="A9" s="63" t="s">
        <v>1</v>
      </c>
      <c r="B9" s="64" t="s">
        <v>37</v>
      </c>
      <c r="C9" s="65" t="s">
        <v>38</v>
      </c>
      <c r="D9" s="66" t="s">
        <v>39</v>
      </c>
      <c r="E9" s="65" t="s">
        <v>40</v>
      </c>
      <c r="F9" s="119" t="s">
        <v>41</v>
      </c>
      <c r="G9" s="65" t="s">
        <v>42</v>
      </c>
      <c r="H9" s="119" t="s">
        <v>43</v>
      </c>
      <c r="I9" s="128" t="s">
        <v>44</v>
      </c>
    </row>
    <row r="10" spans="1:9" s="70" customFormat="1" ht="14.25" customHeight="1">
      <c r="A10" s="68">
        <v>1</v>
      </c>
      <c r="B10" s="69" t="s">
        <v>46</v>
      </c>
      <c r="C10" s="124">
        <v>520</v>
      </c>
      <c r="D10" s="125">
        <v>4323.3570529999997</v>
      </c>
      <c r="E10" s="124">
        <v>390</v>
      </c>
      <c r="F10" s="120">
        <v>3391.0302296875002</v>
      </c>
      <c r="G10" s="124">
        <v>1075</v>
      </c>
      <c r="H10" s="120">
        <v>1248.049942740183</v>
      </c>
      <c r="I10" s="129">
        <f t="shared" ref="I10:I27" si="0">D10+F10+H10</f>
        <v>8962.4372254276823</v>
      </c>
    </row>
    <row r="11" spans="1:9" s="70" customFormat="1" ht="14.25" customHeight="1">
      <c r="A11" s="68">
        <v>2</v>
      </c>
      <c r="B11" s="69" t="s">
        <v>45</v>
      </c>
      <c r="C11" s="124">
        <v>4</v>
      </c>
      <c r="D11" s="125">
        <v>4003.2163380000002</v>
      </c>
      <c r="E11" s="124">
        <v>3</v>
      </c>
      <c r="F11" s="120">
        <v>-152.761303</v>
      </c>
      <c r="G11" s="124">
        <v>27</v>
      </c>
      <c r="H11" s="120">
        <v>102.02703786242319</v>
      </c>
      <c r="I11" s="129">
        <f t="shared" si="0"/>
        <v>3952.4820728624231</v>
      </c>
    </row>
    <row r="12" spans="1:9" s="70" customFormat="1" ht="14.25" customHeight="1">
      <c r="A12" s="68">
        <v>3</v>
      </c>
      <c r="B12" s="69" t="s">
        <v>48</v>
      </c>
      <c r="C12" s="124">
        <v>42</v>
      </c>
      <c r="D12" s="125">
        <v>497.29650700000002</v>
      </c>
      <c r="E12" s="124">
        <v>19</v>
      </c>
      <c r="F12" s="120">
        <v>1123.7300640000001</v>
      </c>
      <c r="G12" s="124">
        <v>157</v>
      </c>
      <c r="H12" s="120">
        <v>1199.1338656238115</v>
      </c>
      <c r="I12" s="129">
        <f t="shared" si="0"/>
        <v>2820.1604366238116</v>
      </c>
    </row>
    <row r="13" spans="1:9" s="70" customFormat="1" ht="14.25" customHeight="1">
      <c r="A13" s="68">
        <v>4</v>
      </c>
      <c r="B13" s="69" t="s">
        <v>47</v>
      </c>
      <c r="C13" s="124">
        <v>472</v>
      </c>
      <c r="D13" s="125">
        <v>308.33644800000002</v>
      </c>
      <c r="E13" s="124">
        <v>77</v>
      </c>
      <c r="F13" s="120">
        <v>124.31550799999999</v>
      </c>
      <c r="G13" s="124">
        <v>1493</v>
      </c>
      <c r="H13" s="120">
        <v>662.54993190548782</v>
      </c>
      <c r="I13" s="129">
        <f t="shared" si="0"/>
        <v>1095.2018879054879</v>
      </c>
    </row>
    <row r="14" spans="1:9" s="70" customFormat="1" ht="14.25" customHeight="1">
      <c r="A14" s="68">
        <v>5</v>
      </c>
      <c r="B14" s="69" t="s">
        <v>49</v>
      </c>
      <c r="C14" s="124">
        <v>209</v>
      </c>
      <c r="D14" s="125">
        <v>76.796244999999999</v>
      </c>
      <c r="E14" s="124">
        <v>44</v>
      </c>
      <c r="F14" s="120">
        <v>29.574940601562499</v>
      </c>
      <c r="G14" s="124">
        <v>548</v>
      </c>
      <c r="H14" s="120">
        <v>510.34936357749456</v>
      </c>
      <c r="I14" s="129">
        <f t="shared" si="0"/>
        <v>616.72054917905712</v>
      </c>
    </row>
    <row r="15" spans="1:9" s="70" customFormat="1" ht="14.25" customHeight="1">
      <c r="A15" s="68">
        <v>6</v>
      </c>
      <c r="B15" s="69" t="s">
        <v>52</v>
      </c>
      <c r="C15" s="124">
        <v>4</v>
      </c>
      <c r="D15" s="125">
        <v>0.17</v>
      </c>
      <c r="E15" s="124">
        <v>2</v>
      </c>
      <c r="F15" s="120">
        <v>0.38435000000000002</v>
      </c>
      <c r="G15" s="124">
        <v>21</v>
      </c>
      <c r="H15" s="120">
        <v>267.0262095382173</v>
      </c>
      <c r="I15" s="129">
        <f t="shared" si="0"/>
        <v>267.5805595382173</v>
      </c>
    </row>
    <row r="16" spans="1:9" s="70" customFormat="1" ht="14.25" customHeight="1">
      <c r="A16" s="68">
        <v>7</v>
      </c>
      <c r="B16" s="69" t="s">
        <v>53</v>
      </c>
      <c r="C16" s="124">
        <v>56</v>
      </c>
      <c r="D16" s="125">
        <v>46.665320000000001</v>
      </c>
      <c r="E16" s="124">
        <v>18</v>
      </c>
      <c r="F16" s="120">
        <v>45.181429999999999</v>
      </c>
      <c r="G16" s="124">
        <v>194</v>
      </c>
      <c r="H16" s="120">
        <v>160.22686153140586</v>
      </c>
      <c r="I16" s="129">
        <f t="shared" si="0"/>
        <v>252.07361153140585</v>
      </c>
    </row>
    <row r="17" spans="1:9" s="70" customFormat="1" ht="14.25" customHeight="1">
      <c r="A17" s="68">
        <v>8</v>
      </c>
      <c r="B17" s="69" t="s">
        <v>50</v>
      </c>
      <c r="C17" s="124">
        <v>43</v>
      </c>
      <c r="D17" s="125">
        <v>63.729033999999999</v>
      </c>
      <c r="E17" s="124">
        <v>8</v>
      </c>
      <c r="F17" s="120">
        <v>26.770434999999999</v>
      </c>
      <c r="G17" s="124">
        <v>310</v>
      </c>
      <c r="H17" s="120">
        <v>160.8991121100762</v>
      </c>
      <c r="I17" s="129">
        <f t="shared" si="0"/>
        <v>251.39858111007621</v>
      </c>
    </row>
    <row r="18" spans="1:9" s="70" customFormat="1" ht="14.25" customHeight="1">
      <c r="A18" s="68">
        <v>9</v>
      </c>
      <c r="B18" s="69" t="s">
        <v>55</v>
      </c>
      <c r="C18" s="124">
        <v>141</v>
      </c>
      <c r="D18" s="125">
        <v>25.897269000000001</v>
      </c>
      <c r="E18" s="124">
        <v>23</v>
      </c>
      <c r="F18" s="120">
        <v>27.410640999999998</v>
      </c>
      <c r="G18" s="124">
        <v>254</v>
      </c>
      <c r="H18" s="120">
        <v>140.81406713891533</v>
      </c>
      <c r="I18" s="129">
        <f t="shared" si="0"/>
        <v>194.12197713891533</v>
      </c>
    </row>
    <row r="19" spans="1:9" s="70" customFormat="1" ht="14.25" customHeight="1">
      <c r="A19" s="68">
        <v>10</v>
      </c>
      <c r="B19" s="69" t="s">
        <v>51</v>
      </c>
      <c r="C19" s="124">
        <v>39</v>
      </c>
      <c r="D19" s="125">
        <v>43.421256999999997</v>
      </c>
      <c r="E19" s="124">
        <v>8</v>
      </c>
      <c r="F19" s="120">
        <v>25.842174</v>
      </c>
      <c r="G19" s="124">
        <v>110</v>
      </c>
      <c r="H19" s="120">
        <v>76.521934089437053</v>
      </c>
      <c r="I19" s="129">
        <f t="shared" si="0"/>
        <v>145.78536508943705</v>
      </c>
    </row>
    <row r="20" spans="1:9" s="70" customFormat="1" ht="14.25" customHeight="1">
      <c r="A20" s="68">
        <v>11</v>
      </c>
      <c r="B20" s="71" t="s">
        <v>54</v>
      </c>
      <c r="C20" s="124">
        <v>6</v>
      </c>
      <c r="D20" s="125">
        <v>42.921624999999999</v>
      </c>
      <c r="E20" s="124">
        <v>6</v>
      </c>
      <c r="F20" s="120">
        <v>55.819485999999998</v>
      </c>
      <c r="G20" s="124">
        <v>23</v>
      </c>
      <c r="H20" s="120">
        <v>27.202959546784882</v>
      </c>
      <c r="I20" s="129">
        <f t="shared" si="0"/>
        <v>125.94407054678487</v>
      </c>
    </row>
    <row r="21" spans="1:9" s="70" customFormat="1" ht="14.25" customHeight="1">
      <c r="A21" s="68">
        <v>12</v>
      </c>
      <c r="B21" s="69" t="s">
        <v>56</v>
      </c>
      <c r="C21" s="124">
        <v>33</v>
      </c>
      <c r="D21" s="125">
        <v>11.734363999999999</v>
      </c>
      <c r="E21" s="124">
        <v>10</v>
      </c>
      <c r="F21" s="120">
        <v>10.469423000000001</v>
      </c>
      <c r="G21" s="124">
        <v>84</v>
      </c>
      <c r="H21" s="120">
        <v>42.058921612556567</v>
      </c>
      <c r="I21" s="129">
        <f t="shared" si="0"/>
        <v>64.262708612556565</v>
      </c>
    </row>
    <row r="22" spans="1:9" s="70" customFormat="1" ht="14.25" customHeight="1">
      <c r="A22" s="68">
        <v>13</v>
      </c>
      <c r="B22" s="69" t="s">
        <v>57</v>
      </c>
      <c r="C22" s="124">
        <v>36</v>
      </c>
      <c r="D22" s="125">
        <v>12.340619</v>
      </c>
      <c r="E22" s="124">
        <v>5</v>
      </c>
      <c r="F22" s="120">
        <v>2.52</v>
      </c>
      <c r="G22" s="124">
        <v>107</v>
      </c>
      <c r="H22" s="120">
        <v>13.020417590156663</v>
      </c>
      <c r="I22" s="129">
        <f t="shared" si="0"/>
        <v>27.881036590156661</v>
      </c>
    </row>
    <row r="23" spans="1:9" s="70" customFormat="1" ht="14.25" customHeight="1">
      <c r="A23" s="68">
        <v>14</v>
      </c>
      <c r="B23" s="69" t="s">
        <v>59</v>
      </c>
      <c r="C23" s="124">
        <v>7</v>
      </c>
      <c r="D23" s="125">
        <v>4.0863189999999996</v>
      </c>
      <c r="E23" s="124">
        <v>1</v>
      </c>
      <c r="F23" s="120">
        <v>2.75</v>
      </c>
      <c r="G23" s="124">
        <v>21</v>
      </c>
      <c r="H23" s="120">
        <v>10.732513183610225</v>
      </c>
      <c r="I23" s="129">
        <f t="shared" si="0"/>
        <v>17.568832183610226</v>
      </c>
    </row>
    <row r="24" spans="1:9" s="70" customFormat="1" ht="14.25" customHeight="1">
      <c r="A24" s="68">
        <v>15</v>
      </c>
      <c r="B24" s="72" t="s">
        <v>58</v>
      </c>
      <c r="C24" s="124">
        <v>2</v>
      </c>
      <c r="D24" s="125">
        <v>0.63</v>
      </c>
      <c r="E24" s="124">
        <v>0</v>
      </c>
      <c r="F24" s="124">
        <v>0</v>
      </c>
      <c r="G24" s="124">
        <v>8</v>
      </c>
      <c r="H24" s="120">
        <v>9.5857374352242495</v>
      </c>
      <c r="I24" s="129">
        <f t="shared" si="0"/>
        <v>10.21573743522425</v>
      </c>
    </row>
    <row r="25" spans="1:9" s="70" customFormat="1" ht="14.25" customHeight="1">
      <c r="A25" s="68">
        <v>16</v>
      </c>
      <c r="B25" s="73" t="s">
        <v>60</v>
      </c>
      <c r="C25" s="124">
        <v>1</v>
      </c>
      <c r="D25" s="125">
        <v>0.40766599999999997</v>
      </c>
      <c r="E25" s="124">
        <v>0</v>
      </c>
      <c r="F25" s="124">
        <v>0</v>
      </c>
      <c r="G25" s="124">
        <v>8</v>
      </c>
      <c r="H25" s="120">
        <v>4.6342744390117936</v>
      </c>
      <c r="I25" s="129">
        <f t="shared" si="0"/>
        <v>5.0419404390117935</v>
      </c>
    </row>
    <row r="26" spans="1:9" s="70" customFormat="1" ht="14.25" customHeight="1">
      <c r="A26" s="68">
        <v>17</v>
      </c>
      <c r="B26" s="74" t="s">
        <v>62</v>
      </c>
      <c r="C26" s="124">
        <v>3</v>
      </c>
      <c r="D26" s="125">
        <v>0.42342400000000002</v>
      </c>
      <c r="E26" s="124">
        <v>4</v>
      </c>
      <c r="F26" s="120">
        <v>1.140039</v>
      </c>
      <c r="G26" s="124">
        <v>15</v>
      </c>
      <c r="H26" s="120">
        <v>3.4237235942437789</v>
      </c>
      <c r="I26" s="129">
        <f t="shared" si="0"/>
        <v>4.987186594243779</v>
      </c>
    </row>
    <row r="27" spans="1:9" s="70" customFormat="1" ht="14.25" customHeight="1">
      <c r="A27" s="68">
        <v>18</v>
      </c>
      <c r="B27" s="72" t="s">
        <v>61</v>
      </c>
      <c r="C27" s="124">
        <v>2</v>
      </c>
      <c r="D27" s="125">
        <v>0.90720000000000001</v>
      </c>
      <c r="E27" s="124">
        <v>1</v>
      </c>
      <c r="F27" s="120">
        <v>1.603</v>
      </c>
      <c r="G27" s="124">
        <v>4</v>
      </c>
      <c r="H27" s="120">
        <v>1.0689506757338396</v>
      </c>
      <c r="I27" s="129">
        <f t="shared" si="0"/>
        <v>3.5791506757338398</v>
      </c>
    </row>
    <row r="28" spans="1:9" s="77" customFormat="1" ht="14.25" customHeight="1">
      <c r="A28" s="143" t="s">
        <v>63</v>
      </c>
      <c r="B28" s="144"/>
      <c r="C28" s="75">
        <f t="shared" ref="C28:H28" si="1">SUM(C10:C27)</f>
        <v>1620</v>
      </c>
      <c r="D28" s="76">
        <f t="shared" si="1"/>
        <v>9462.3366879999994</v>
      </c>
      <c r="E28" s="75">
        <f t="shared" si="1"/>
        <v>619</v>
      </c>
      <c r="F28" s="121">
        <f t="shared" si="1"/>
        <v>4715.7804172890637</v>
      </c>
      <c r="G28" s="75">
        <f t="shared" si="1"/>
        <v>4459</v>
      </c>
      <c r="H28" s="121">
        <f t="shared" si="1"/>
        <v>4639.3258241947742</v>
      </c>
      <c r="I28" s="130">
        <f>SUM(I10:I27)</f>
        <v>18817.442929483837</v>
      </c>
    </row>
    <row r="29" spans="1:9">
      <c r="F29" s="126"/>
    </row>
    <row r="33" spans="1:9" ht="15.6">
      <c r="A33" s="141" t="s">
        <v>293</v>
      </c>
      <c r="B33" s="141"/>
      <c r="C33" s="141"/>
      <c r="D33" s="141"/>
      <c r="E33" s="141"/>
      <c r="F33" s="141"/>
      <c r="G33" s="141"/>
      <c r="H33" s="141"/>
      <c r="I33" s="141"/>
    </row>
    <row r="34" spans="1:9">
      <c r="A34" s="142" t="str">
        <f>A7</f>
        <v>Tính từ 01/01/2020 đến 20/07/2020</v>
      </c>
      <c r="B34" s="142"/>
      <c r="C34" s="142"/>
      <c r="D34" s="142"/>
      <c r="E34" s="142"/>
      <c r="F34" s="142"/>
      <c r="G34" s="142"/>
      <c r="H34" s="142"/>
      <c r="I34" s="142"/>
    </row>
    <row r="36" spans="1:9" s="67" customFormat="1" ht="52.8">
      <c r="A36" s="63" t="s">
        <v>1</v>
      </c>
      <c r="B36" s="64" t="s">
        <v>64</v>
      </c>
      <c r="C36" s="65" t="s">
        <v>38</v>
      </c>
      <c r="D36" s="66" t="s">
        <v>39</v>
      </c>
      <c r="E36" s="65" t="s">
        <v>40</v>
      </c>
      <c r="F36" s="119" t="s">
        <v>41</v>
      </c>
      <c r="G36" s="65" t="s">
        <v>42</v>
      </c>
      <c r="H36" s="119" t="s">
        <v>43</v>
      </c>
      <c r="I36" s="128" t="s">
        <v>44</v>
      </c>
    </row>
    <row r="37" spans="1:9" s="70" customFormat="1">
      <c r="A37" s="79">
        <v>1</v>
      </c>
      <c r="B37" s="71" t="s">
        <v>65</v>
      </c>
      <c r="C37" s="124">
        <v>139</v>
      </c>
      <c r="D37" s="125">
        <v>4571.6010500000002</v>
      </c>
      <c r="E37" s="124">
        <v>44</v>
      </c>
      <c r="F37" s="120">
        <v>527.69306700000004</v>
      </c>
      <c r="G37" s="124">
        <v>306</v>
      </c>
      <c r="H37" s="120">
        <v>1318.7981507854292</v>
      </c>
      <c r="I37" s="129">
        <f t="shared" ref="I37:I68" si="2">D37+F37+H37</f>
        <v>6418.0922677854296</v>
      </c>
    </row>
    <row r="38" spans="1:9" s="70" customFormat="1">
      <c r="A38" s="79">
        <v>2</v>
      </c>
      <c r="B38" s="71" t="s">
        <v>68</v>
      </c>
      <c r="C38" s="124">
        <v>421</v>
      </c>
      <c r="D38" s="125">
        <v>983.93789900000002</v>
      </c>
      <c r="E38" s="124">
        <v>184</v>
      </c>
      <c r="F38" s="120">
        <v>1226.2502380000001</v>
      </c>
      <c r="G38" s="124">
        <v>1349</v>
      </c>
      <c r="H38" s="120">
        <v>616.4362596700355</v>
      </c>
      <c r="I38" s="129">
        <f t="shared" si="2"/>
        <v>2826.6243966700358</v>
      </c>
    </row>
    <row r="39" spans="1:9" s="70" customFormat="1">
      <c r="A39" s="79">
        <v>3</v>
      </c>
      <c r="B39" s="71" t="s">
        <v>66</v>
      </c>
      <c r="C39" s="124">
        <v>237</v>
      </c>
      <c r="D39" s="125">
        <v>990.355231</v>
      </c>
      <c r="E39" s="124">
        <v>78</v>
      </c>
      <c r="F39" s="120">
        <v>378.02762260156248</v>
      </c>
      <c r="G39" s="124">
        <v>700</v>
      </c>
      <c r="H39" s="120">
        <v>335.41187247039937</v>
      </c>
      <c r="I39" s="129">
        <f t="shared" si="2"/>
        <v>1703.794726071962</v>
      </c>
    </row>
    <row r="40" spans="1:9" s="70" customFormat="1">
      <c r="A40" s="79">
        <v>4</v>
      </c>
      <c r="B40" s="71" t="s">
        <v>67</v>
      </c>
      <c r="C40" s="124">
        <v>175</v>
      </c>
      <c r="D40" s="125">
        <v>423.43689599999999</v>
      </c>
      <c r="E40" s="124">
        <v>84</v>
      </c>
      <c r="F40" s="120">
        <v>340.484264</v>
      </c>
      <c r="G40" s="124">
        <v>394</v>
      </c>
      <c r="H40" s="120">
        <v>839.43923922939121</v>
      </c>
      <c r="I40" s="129">
        <f t="shared" si="2"/>
        <v>1603.3603992293911</v>
      </c>
    </row>
    <row r="41" spans="1:9" s="70" customFormat="1">
      <c r="A41" s="79">
        <v>5</v>
      </c>
      <c r="B41" s="71" t="s">
        <v>77</v>
      </c>
      <c r="C41" s="124">
        <v>19</v>
      </c>
      <c r="D41" s="125">
        <v>136.768305</v>
      </c>
      <c r="E41" s="124">
        <v>8</v>
      </c>
      <c r="F41" s="120">
        <v>1366.310232</v>
      </c>
      <c r="G41" s="124">
        <v>76</v>
      </c>
      <c r="H41" s="120">
        <v>84.241217985538427</v>
      </c>
      <c r="I41" s="129">
        <f t="shared" si="2"/>
        <v>1587.3197549855386</v>
      </c>
    </row>
    <row r="42" spans="1:9" s="82" customFormat="1">
      <c r="A42" s="79">
        <v>6</v>
      </c>
      <c r="B42" s="71" t="s">
        <v>69</v>
      </c>
      <c r="C42" s="124">
        <v>77</v>
      </c>
      <c r="D42" s="125">
        <v>809.22190499999999</v>
      </c>
      <c r="E42" s="124">
        <v>51</v>
      </c>
      <c r="F42" s="120">
        <v>152.58459999999999</v>
      </c>
      <c r="G42" s="124">
        <v>344</v>
      </c>
      <c r="H42" s="120">
        <v>249.92262839339287</v>
      </c>
      <c r="I42" s="129">
        <f t="shared" si="2"/>
        <v>1211.7291333933929</v>
      </c>
    </row>
    <row r="43" spans="1:9" s="70" customFormat="1">
      <c r="A43" s="79">
        <v>7</v>
      </c>
      <c r="B43" s="81" t="s">
        <v>70</v>
      </c>
      <c r="C43" s="124">
        <v>148</v>
      </c>
      <c r="D43" s="125">
        <v>783.57408099999998</v>
      </c>
      <c r="E43" s="124">
        <v>57</v>
      </c>
      <c r="F43" s="120">
        <v>162.3566766875</v>
      </c>
      <c r="G43" s="124">
        <v>61</v>
      </c>
      <c r="H43" s="120">
        <v>90.564717424340188</v>
      </c>
      <c r="I43" s="129">
        <f t="shared" si="2"/>
        <v>1036.4954751118403</v>
      </c>
    </row>
    <row r="44" spans="1:9" s="70" customFormat="1">
      <c r="A44" s="79">
        <v>8</v>
      </c>
      <c r="B44" s="71" t="s">
        <v>71</v>
      </c>
      <c r="C44" s="124">
        <v>17</v>
      </c>
      <c r="D44" s="125">
        <v>220.97306599999999</v>
      </c>
      <c r="E44" s="124">
        <v>18</v>
      </c>
      <c r="F44" s="120">
        <v>75.595220999999995</v>
      </c>
      <c r="G44" s="124">
        <v>19</v>
      </c>
      <c r="H44" s="120">
        <v>111.65819095782045</v>
      </c>
      <c r="I44" s="129">
        <f t="shared" si="2"/>
        <v>408.22647795782046</v>
      </c>
    </row>
    <row r="45" spans="1:9" s="70" customFormat="1">
      <c r="A45" s="79">
        <v>9</v>
      </c>
      <c r="B45" s="80" t="s">
        <v>82</v>
      </c>
      <c r="C45" s="124">
        <v>2</v>
      </c>
      <c r="D45" s="125">
        <v>100.14</v>
      </c>
      <c r="E45" s="124">
        <v>0</v>
      </c>
      <c r="F45" s="120">
        <v>0</v>
      </c>
      <c r="G45" s="124">
        <v>20</v>
      </c>
      <c r="H45" s="120">
        <v>273.86759470003096</v>
      </c>
      <c r="I45" s="129">
        <f t="shared" si="2"/>
        <v>374.00759470003095</v>
      </c>
    </row>
    <row r="46" spans="1:9" s="70" customFormat="1">
      <c r="A46" s="79">
        <v>10</v>
      </c>
      <c r="B46" s="71" t="s">
        <v>74</v>
      </c>
      <c r="C46" s="124">
        <v>18</v>
      </c>
      <c r="D46" s="125">
        <v>69.090564999999998</v>
      </c>
      <c r="E46" s="124">
        <v>9</v>
      </c>
      <c r="F46" s="120">
        <v>124.018952</v>
      </c>
      <c r="G46" s="124">
        <v>34</v>
      </c>
      <c r="H46" s="120">
        <v>167.43328523353705</v>
      </c>
      <c r="I46" s="129">
        <f t="shared" si="2"/>
        <v>360.54280223353703</v>
      </c>
    </row>
    <row r="47" spans="1:9" s="70" customFormat="1">
      <c r="A47" s="79">
        <v>11</v>
      </c>
      <c r="B47" s="71" t="s">
        <v>76</v>
      </c>
      <c r="C47" s="124">
        <v>61</v>
      </c>
      <c r="D47" s="125">
        <v>49.070084999999999</v>
      </c>
      <c r="E47" s="124">
        <v>7</v>
      </c>
      <c r="F47" s="120">
        <v>6.6028140000000004</v>
      </c>
      <c r="G47" s="124">
        <v>170</v>
      </c>
      <c r="H47" s="120">
        <v>105.25745452780576</v>
      </c>
      <c r="I47" s="129">
        <f t="shared" si="2"/>
        <v>160.93035352780578</v>
      </c>
    </row>
    <row r="48" spans="1:9" s="70" customFormat="1">
      <c r="A48" s="79">
        <v>12</v>
      </c>
      <c r="B48" s="80" t="s">
        <v>80</v>
      </c>
      <c r="C48" s="124">
        <v>24</v>
      </c>
      <c r="D48" s="125">
        <v>89.427000000000007</v>
      </c>
      <c r="E48" s="124">
        <v>10</v>
      </c>
      <c r="F48" s="120">
        <v>36.25</v>
      </c>
      <c r="G48" s="124">
        <v>12</v>
      </c>
      <c r="H48" s="120">
        <v>16.370777868167341</v>
      </c>
      <c r="I48" s="129">
        <f t="shared" si="2"/>
        <v>142.04777786816734</v>
      </c>
    </row>
    <row r="49" spans="1:9" s="70" customFormat="1">
      <c r="A49" s="79">
        <v>13</v>
      </c>
      <c r="B49" s="71" t="s">
        <v>72</v>
      </c>
      <c r="C49" s="124">
        <v>18</v>
      </c>
      <c r="D49" s="125">
        <v>57.109368000000003</v>
      </c>
      <c r="E49" s="124">
        <v>7</v>
      </c>
      <c r="F49" s="120">
        <v>55.072248000000002</v>
      </c>
      <c r="G49" s="124">
        <v>93</v>
      </c>
      <c r="H49" s="120">
        <v>22.098824449538608</v>
      </c>
      <c r="I49" s="129">
        <f t="shared" si="2"/>
        <v>134.28044044953862</v>
      </c>
    </row>
    <row r="50" spans="1:9" s="70" customFormat="1">
      <c r="A50" s="79">
        <v>14</v>
      </c>
      <c r="B50" s="71" t="s">
        <v>75</v>
      </c>
      <c r="C50" s="124">
        <v>23</v>
      </c>
      <c r="D50" s="125">
        <v>10.141219</v>
      </c>
      <c r="E50" s="124">
        <v>4</v>
      </c>
      <c r="F50" s="120">
        <v>22.25</v>
      </c>
      <c r="G50" s="124">
        <v>46</v>
      </c>
      <c r="H50" s="120">
        <v>82.728090086402688</v>
      </c>
      <c r="I50" s="129">
        <f t="shared" si="2"/>
        <v>115.11930908640269</v>
      </c>
    </row>
    <row r="51" spans="1:9" s="70" customFormat="1">
      <c r="A51" s="79">
        <v>15</v>
      </c>
      <c r="B51" s="71" t="s">
        <v>79</v>
      </c>
      <c r="C51" s="124">
        <v>32</v>
      </c>
      <c r="D51" s="125">
        <v>27.583852</v>
      </c>
      <c r="E51" s="124">
        <v>8</v>
      </c>
      <c r="F51" s="120">
        <v>16.907274999999998</v>
      </c>
      <c r="G51" s="124">
        <v>118</v>
      </c>
      <c r="H51" s="120">
        <v>58.47910014792113</v>
      </c>
      <c r="I51" s="129">
        <f t="shared" si="2"/>
        <v>102.97022714792112</v>
      </c>
    </row>
    <row r="52" spans="1:9" s="70" customFormat="1">
      <c r="A52" s="79">
        <v>16</v>
      </c>
      <c r="B52" s="71" t="s">
        <v>73</v>
      </c>
      <c r="C52" s="124">
        <v>1</v>
      </c>
      <c r="D52" s="125">
        <v>0.39740799999999998</v>
      </c>
      <c r="E52" s="124">
        <v>3</v>
      </c>
      <c r="F52" s="120">
        <v>73.219650999999999</v>
      </c>
      <c r="G52" s="124">
        <v>5</v>
      </c>
      <c r="H52" s="120">
        <v>1.5148547999483515</v>
      </c>
      <c r="I52" s="129">
        <f t="shared" si="2"/>
        <v>75.13191379994835</v>
      </c>
    </row>
    <row r="53" spans="1:9" s="70" customFormat="1">
      <c r="A53" s="79">
        <v>17</v>
      </c>
      <c r="B53" s="71" t="s">
        <v>83</v>
      </c>
      <c r="C53" s="124">
        <v>22</v>
      </c>
      <c r="D53" s="125">
        <v>52.021768000000002</v>
      </c>
      <c r="E53" s="124">
        <v>4</v>
      </c>
      <c r="F53" s="120">
        <v>3</v>
      </c>
      <c r="G53" s="124">
        <v>12</v>
      </c>
      <c r="H53" s="120">
        <v>10.684686736162531</v>
      </c>
      <c r="I53" s="129">
        <f t="shared" si="2"/>
        <v>65.706454736162527</v>
      </c>
    </row>
    <row r="54" spans="1:9" s="70" customFormat="1">
      <c r="A54" s="79">
        <v>18</v>
      </c>
      <c r="B54" s="71" t="s">
        <v>78</v>
      </c>
      <c r="C54" s="124">
        <v>32</v>
      </c>
      <c r="D54" s="125">
        <v>4.2561549999999997</v>
      </c>
      <c r="E54" s="124">
        <v>1</v>
      </c>
      <c r="F54" s="120">
        <v>7.0000000000000007E-2</v>
      </c>
      <c r="G54" s="124">
        <v>100</v>
      </c>
      <c r="H54" s="120">
        <v>55.987793603021473</v>
      </c>
      <c r="I54" s="129">
        <f t="shared" si="2"/>
        <v>60.313948603021473</v>
      </c>
    </row>
    <row r="55" spans="1:9" s="70" customFormat="1">
      <c r="A55" s="79">
        <v>19</v>
      </c>
      <c r="B55" s="71" t="s">
        <v>84</v>
      </c>
      <c r="C55" s="124">
        <v>14</v>
      </c>
      <c r="D55" s="125">
        <v>0.56774899999999995</v>
      </c>
      <c r="E55" s="124">
        <v>3</v>
      </c>
      <c r="F55" s="120">
        <v>4.899953</v>
      </c>
      <c r="G55" s="124">
        <v>61</v>
      </c>
      <c r="H55" s="120">
        <v>51.304993835155415</v>
      </c>
      <c r="I55" s="129">
        <f t="shared" si="2"/>
        <v>56.772695835155417</v>
      </c>
    </row>
    <row r="56" spans="1:9" s="70" customFormat="1">
      <c r="A56" s="79">
        <v>20</v>
      </c>
      <c r="B56" s="80" t="s">
        <v>90</v>
      </c>
      <c r="C56" s="124">
        <v>9</v>
      </c>
      <c r="D56" s="125">
        <v>15.067</v>
      </c>
      <c r="E56" s="124">
        <v>4</v>
      </c>
      <c r="F56" s="120">
        <v>34.519316000000003</v>
      </c>
      <c r="G56" s="124">
        <v>18</v>
      </c>
      <c r="H56" s="120">
        <v>4.3219053358517669</v>
      </c>
      <c r="I56" s="129">
        <f t="shared" si="2"/>
        <v>53.908221335851771</v>
      </c>
    </row>
    <row r="57" spans="1:9" s="70" customFormat="1">
      <c r="A57" s="79">
        <v>21</v>
      </c>
      <c r="B57" s="71" t="s">
        <v>85</v>
      </c>
      <c r="C57" s="124">
        <v>18</v>
      </c>
      <c r="D57" s="125">
        <v>22.556094000000002</v>
      </c>
      <c r="E57" s="124">
        <v>6</v>
      </c>
      <c r="F57" s="120">
        <v>6.740564</v>
      </c>
      <c r="G57" s="124">
        <v>45</v>
      </c>
      <c r="H57" s="120">
        <v>16.76151958081261</v>
      </c>
      <c r="I57" s="129">
        <f t="shared" si="2"/>
        <v>46.058177580812611</v>
      </c>
    </row>
    <row r="58" spans="1:9" s="70" customFormat="1">
      <c r="A58" s="79">
        <v>22</v>
      </c>
      <c r="B58" s="71" t="s">
        <v>86</v>
      </c>
      <c r="C58" s="124">
        <v>1</v>
      </c>
      <c r="D58" s="125">
        <v>1.5</v>
      </c>
      <c r="E58" s="124">
        <v>2</v>
      </c>
      <c r="F58" s="120">
        <v>38.262500000000003</v>
      </c>
      <c r="G58" s="124">
        <v>4</v>
      </c>
      <c r="H58" s="120">
        <v>0.96501724343634332</v>
      </c>
      <c r="I58" s="129">
        <f t="shared" si="2"/>
        <v>40.727517243436345</v>
      </c>
    </row>
    <row r="59" spans="1:9" s="70" customFormat="1">
      <c r="A59" s="79">
        <v>23</v>
      </c>
      <c r="B59" s="71" t="s">
        <v>81</v>
      </c>
      <c r="C59" s="124">
        <v>1</v>
      </c>
      <c r="D59" s="125">
        <v>3</v>
      </c>
      <c r="E59" s="124">
        <v>4</v>
      </c>
      <c r="F59" s="120">
        <v>16.170000000000002</v>
      </c>
      <c r="G59" s="124">
        <v>1</v>
      </c>
      <c r="H59" s="120">
        <v>9.7384522682275989</v>
      </c>
      <c r="I59" s="129">
        <f t="shared" si="2"/>
        <v>28.908452268227599</v>
      </c>
    </row>
    <row r="60" spans="1:9" s="70" customFormat="1">
      <c r="A60" s="79">
        <v>24</v>
      </c>
      <c r="B60" s="71" t="s">
        <v>93</v>
      </c>
      <c r="C60" s="124">
        <v>1</v>
      </c>
      <c r="D60" s="125">
        <v>11.57</v>
      </c>
      <c r="E60" s="124">
        <v>2</v>
      </c>
      <c r="F60" s="120">
        <v>9.6</v>
      </c>
      <c r="G60" s="124">
        <v>0</v>
      </c>
      <c r="H60" s="120">
        <v>0</v>
      </c>
      <c r="I60" s="129">
        <f t="shared" si="2"/>
        <v>21.17</v>
      </c>
    </row>
    <row r="61" spans="1:9" s="70" customFormat="1">
      <c r="A61" s="79">
        <v>25</v>
      </c>
      <c r="B61" s="71" t="s">
        <v>99</v>
      </c>
      <c r="C61" s="124">
        <v>3</v>
      </c>
      <c r="D61" s="125">
        <v>4.4515209999999996</v>
      </c>
      <c r="E61" s="124">
        <v>0</v>
      </c>
      <c r="F61" s="120">
        <v>0</v>
      </c>
      <c r="G61" s="124">
        <v>4</v>
      </c>
      <c r="H61" s="120">
        <v>14.630895764052676</v>
      </c>
      <c r="I61" s="129">
        <f t="shared" si="2"/>
        <v>19.082416764052674</v>
      </c>
    </row>
    <row r="62" spans="1:9" s="70" customFormat="1">
      <c r="A62" s="79">
        <v>26</v>
      </c>
      <c r="B62" s="71" t="s">
        <v>89</v>
      </c>
      <c r="C62" s="124">
        <v>32</v>
      </c>
      <c r="D62" s="125">
        <v>5.6603700000000003</v>
      </c>
      <c r="E62" s="124">
        <v>0</v>
      </c>
      <c r="F62" s="120">
        <v>0</v>
      </c>
      <c r="G62" s="124">
        <v>73</v>
      </c>
      <c r="H62" s="120">
        <v>7.4185283671688067</v>
      </c>
      <c r="I62" s="129">
        <f t="shared" si="2"/>
        <v>13.078898367168808</v>
      </c>
    </row>
    <row r="63" spans="1:9" s="70" customFormat="1">
      <c r="A63" s="79">
        <v>27</v>
      </c>
      <c r="B63" s="113" t="s">
        <v>220</v>
      </c>
      <c r="C63" s="124"/>
      <c r="D63" s="125"/>
      <c r="E63" s="124">
        <v>1</v>
      </c>
      <c r="F63" s="120">
        <v>12.645543</v>
      </c>
      <c r="G63" s="124">
        <v>0</v>
      </c>
      <c r="H63" s="120">
        <v>0</v>
      </c>
      <c r="I63" s="129">
        <f t="shared" si="2"/>
        <v>12.645543</v>
      </c>
    </row>
    <row r="64" spans="1:9" s="70" customFormat="1">
      <c r="A64" s="79">
        <v>28</v>
      </c>
      <c r="B64" s="71" t="s">
        <v>87</v>
      </c>
      <c r="C64" s="124">
        <v>1</v>
      </c>
      <c r="D64" s="125">
        <v>0.5</v>
      </c>
      <c r="E64" s="124">
        <v>3</v>
      </c>
      <c r="F64" s="120">
        <v>3.4665029999999999</v>
      </c>
      <c r="G64" s="124">
        <v>2</v>
      </c>
      <c r="H64" s="120">
        <v>8.2103426013600806</v>
      </c>
      <c r="I64" s="129">
        <f t="shared" si="2"/>
        <v>12.17684560136008</v>
      </c>
    </row>
    <row r="65" spans="1:9" s="70" customFormat="1">
      <c r="A65" s="79">
        <v>29</v>
      </c>
      <c r="B65" s="71" t="s">
        <v>122</v>
      </c>
      <c r="C65" s="124">
        <v>4</v>
      </c>
      <c r="D65" s="125">
        <v>9.887E-2</v>
      </c>
      <c r="E65" s="124">
        <v>2</v>
      </c>
      <c r="F65" s="120">
        <v>10.12068</v>
      </c>
      <c r="G65" s="124">
        <v>6</v>
      </c>
      <c r="H65" s="120">
        <v>0.3343905201859349</v>
      </c>
      <c r="I65" s="129">
        <f t="shared" si="2"/>
        <v>10.553940520185934</v>
      </c>
    </row>
    <row r="66" spans="1:9" s="70" customFormat="1">
      <c r="A66" s="79">
        <v>30</v>
      </c>
      <c r="B66" s="71" t="s">
        <v>88</v>
      </c>
      <c r="C66" s="124">
        <v>1</v>
      </c>
      <c r="D66" s="125">
        <v>3.5</v>
      </c>
      <c r="E66" s="124">
        <v>1</v>
      </c>
      <c r="F66" s="120">
        <v>0.46842099999999998</v>
      </c>
      <c r="G66" s="124">
        <v>2</v>
      </c>
      <c r="H66" s="120">
        <v>6.2419858635077903</v>
      </c>
      <c r="I66" s="129">
        <f t="shared" si="2"/>
        <v>10.21040686350779</v>
      </c>
    </row>
    <row r="67" spans="1:9" s="70" customFormat="1">
      <c r="A67" s="79">
        <v>31</v>
      </c>
      <c r="B67" s="71" t="s">
        <v>112</v>
      </c>
      <c r="C67" s="124">
        <v>2</v>
      </c>
      <c r="D67" s="125">
        <v>8.3000000000000007</v>
      </c>
      <c r="E67" s="124">
        <v>0</v>
      </c>
      <c r="F67" s="120">
        <v>0</v>
      </c>
      <c r="G67" s="124">
        <v>0</v>
      </c>
      <c r="H67" s="120">
        <v>0</v>
      </c>
      <c r="I67" s="129">
        <f t="shared" si="2"/>
        <v>8.3000000000000007</v>
      </c>
    </row>
    <row r="68" spans="1:9" s="70" customFormat="1">
      <c r="A68" s="79">
        <v>32</v>
      </c>
      <c r="B68" s="71" t="s">
        <v>97</v>
      </c>
      <c r="C68" s="124">
        <v>1</v>
      </c>
      <c r="D68" s="125">
        <v>8.6999999999999994E-2</v>
      </c>
      <c r="E68" s="124">
        <v>0</v>
      </c>
      <c r="F68" s="120">
        <v>0</v>
      </c>
      <c r="G68" s="124">
        <v>9</v>
      </c>
      <c r="H68" s="120">
        <v>7.9172010818688134</v>
      </c>
      <c r="I68" s="129">
        <f t="shared" si="2"/>
        <v>8.0042010818688141</v>
      </c>
    </row>
    <row r="69" spans="1:9" s="70" customFormat="1">
      <c r="A69" s="79">
        <v>33</v>
      </c>
      <c r="B69" s="80" t="s">
        <v>116</v>
      </c>
      <c r="C69" s="124">
        <v>4</v>
      </c>
      <c r="D69" s="125">
        <v>0.891818</v>
      </c>
      <c r="E69" s="124">
        <v>1</v>
      </c>
      <c r="F69" s="120">
        <v>0.25</v>
      </c>
      <c r="G69" s="124">
        <v>9</v>
      </c>
      <c r="H69" s="120">
        <v>6.7737158410088663</v>
      </c>
      <c r="I69" s="129">
        <f t="shared" ref="I69:I100" si="3">D69+F69+H69</f>
        <v>7.915533841008866</v>
      </c>
    </row>
    <row r="70" spans="1:9" s="70" customFormat="1">
      <c r="A70" s="79">
        <v>34</v>
      </c>
      <c r="B70" s="71" t="s">
        <v>95</v>
      </c>
      <c r="C70" s="124">
        <v>2</v>
      </c>
      <c r="D70" s="125">
        <v>0.117314</v>
      </c>
      <c r="E70" s="124">
        <v>0</v>
      </c>
      <c r="F70" s="120">
        <v>0</v>
      </c>
      <c r="G70" s="124">
        <v>22</v>
      </c>
      <c r="H70" s="120">
        <v>7.2561664191150896</v>
      </c>
      <c r="I70" s="129">
        <f t="shared" si="3"/>
        <v>7.37348041911509</v>
      </c>
    </row>
    <row r="71" spans="1:9" s="70" customFormat="1">
      <c r="A71" s="79">
        <v>35</v>
      </c>
      <c r="B71" s="71" t="s">
        <v>91</v>
      </c>
      <c r="C71" s="124">
        <v>1</v>
      </c>
      <c r="D71" s="125">
        <v>6.2E-2</v>
      </c>
      <c r="E71" s="124">
        <v>1</v>
      </c>
      <c r="F71" s="120">
        <v>4.032E-3</v>
      </c>
      <c r="G71" s="124">
        <v>34</v>
      </c>
      <c r="H71" s="120">
        <v>7.2858110355513439</v>
      </c>
      <c r="I71" s="129">
        <f t="shared" si="3"/>
        <v>7.3518430355513438</v>
      </c>
    </row>
    <row r="72" spans="1:9" s="70" customFormat="1">
      <c r="A72" s="79">
        <v>36</v>
      </c>
      <c r="B72" s="71" t="s">
        <v>98</v>
      </c>
      <c r="C72" s="124">
        <v>1</v>
      </c>
      <c r="D72" s="125">
        <v>2.5000000000000001E-2</v>
      </c>
      <c r="E72" s="124">
        <v>2</v>
      </c>
      <c r="F72" s="120">
        <v>3.25</v>
      </c>
      <c r="G72" s="124">
        <v>14</v>
      </c>
      <c r="H72" s="120">
        <v>3.8646792081432362</v>
      </c>
      <c r="I72" s="129">
        <f t="shared" si="3"/>
        <v>7.1396792081432361</v>
      </c>
    </row>
    <row r="73" spans="1:9" s="70" customFormat="1">
      <c r="A73" s="79">
        <v>37</v>
      </c>
      <c r="B73" s="71" t="s">
        <v>92</v>
      </c>
      <c r="C73" s="124">
        <v>2</v>
      </c>
      <c r="D73" s="125">
        <v>0.321739</v>
      </c>
      <c r="E73" s="124">
        <v>1</v>
      </c>
      <c r="F73" s="120">
        <v>-0.06</v>
      </c>
      <c r="G73" s="124">
        <v>2</v>
      </c>
      <c r="H73" s="120">
        <v>6.8344774199999998</v>
      </c>
      <c r="I73" s="129">
        <f t="shared" si="3"/>
        <v>7.0962164200000002</v>
      </c>
    </row>
    <row r="74" spans="1:9" s="70" customFormat="1">
      <c r="A74" s="79">
        <v>38</v>
      </c>
      <c r="B74" s="113" t="s">
        <v>221</v>
      </c>
      <c r="C74" s="124"/>
      <c r="D74" s="125"/>
      <c r="E74" s="124">
        <v>1</v>
      </c>
      <c r="F74" s="120">
        <v>7</v>
      </c>
      <c r="G74" s="124">
        <v>1</v>
      </c>
      <c r="H74" s="120">
        <v>5.1648446242575495E-2</v>
      </c>
      <c r="I74" s="129">
        <f t="shared" si="3"/>
        <v>7.0516484462425755</v>
      </c>
    </row>
    <row r="75" spans="1:9" s="70" customFormat="1">
      <c r="A75" s="79">
        <v>39</v>
      </c>
      <c r="B75" s="71" t="s">
        <v>96</v>
      </c>
      <c r="C75" s="124">
        <v>5</v>
      </c>
      <c r="D75" s="125">
        <v>0.100581</v>
      </c>
      <c r="E75" s="124">
        <v>2</v>
      </c>
      <c r="F75" s="120">
        <v>0.64347200000000004</v>
      </c>
      <c r="G75" s="124">
        <v>65</v>
      </c>
      <c r="H75" s="120">
        <v>5.8121741664887665</v>
      </c>
      <c r="I75" s="129">
        <f t="shared" si="3"/>
        <v>6.5562271664887666</v>
      </c>
    </row>
    <row r="76" spans="1:9" s="70" customFormat="1">
      <c r="A76" s="79">
        <v>40</v>
      </c>
      <c r="B76" s="71" t="s">
        <v>94</v>
      </c>
      <c r="C76" s="124">
        <v>0</v>
      </c>
      <c r="D76" s="125">
        <v>0</v>
      </c>
      <c r="E76" s="124">
        <v>0</v>
      </c>
      <c r="F76" s="120">
        <v>0</v>
      </c>
      <c r="G76" s="124">
        <v>15</v>
      </c>
      <c r="H76" s="120">
        <v>6.0191235524662128</v>
      </c>
      <c r="I76" s="129">
        <f t="shared" si="3"/>
        <v>6.0191235524662128</v>
      </c>
    </row>
    <row r="77" spans="1:9" s="70" customFormat="1">
      <c r="A77" s="79">
        <v>41</v>
      </c>
      <c r="B77" s="71" t="s">
        <v>100</v>
      </c>
      <c r="C77" s="124">
        <v>1</v>
      </c>
      <c r="D77" s="125">
        <v>4.1494000000000003E-2</v>
      </c>
      <c r="E77" s="124">
        <v>2</v>
      </c>
      <c r="F77" s="120">
        <v>4.7541E-2</v>
      </c>
      <c r="G77" s="124">
        <v>40</v>
      </c>
      <c r="H77" s="120">
        <v>2.5289556790049073</v>
      </c>
      <c r="I77" s="129">
        <f t="shared" si="3"/>
        <v>2.6179906790049072</v>
      </c>
    </row>
    <row r="78" spans="1:9" s="70" customFormat="1">
      <c r="A78" s="79">
        <v>42</v>
      </c>
      <c r="B78" s="113" t="s">
        <v>147</v>
      </c>
      <c r="C78" s="124">
        <v>0</v>
      </c>
      <c r="D78" s="125">
        <v>0</v>
      </c>
      <c r="E78" s="124">
        <v>0</v>
      </c>
      <c r="F78" s="120">
        <v>0</v>
      </c>
      <c r="G78" s="124">
        <v>4</v>
      </c>
      <c r="H78" s="120">
        <v>2.4248028776792632</v>
      </c>
      <c r="I78" s="129">
        <f t="shared" si="3"/>
        <v>2.4248028776792632</v>
      </c>
    </row>
    <row r="79" spans="1:9" s="70" customFormat="1">
      <c r="A79" s="79">
        <v>43</v>
      </c>
      <c r="B79" s="71" t="s">
        <v>101</v>
      </c>
      <c r="C79" s="124">
        <v>3</v>
      </c>
      <c r="D79" s="125">
        <v>1.7329140000000001</v>
      </c>
      <c r="E79" s="124">
        <v>0</v>
      </c>
      <c r="F79" s="120">
        <v>0</v>
      </c>
      <c r="G79" s="124">
        <v>9</v>
      </c>
      <c r="H79" s="120">
        <v>0.61200356589480875</v>
      </c>
      <c r="I79" s="129">
        <f t="shared" si="3"/>
        <v>2.3449175658948089</v>
      </c>
    </row>
    <row r="80" spans="1:9" s="70" customFormat="1">
      <c r="A80" s="79">
        <v>44</v>
      </c>
      <c r="B80" s="71" t="s">
        <v>110</v>
      </c>
      <c r="C80" s="124">
        <v>0</v>
      </c>
      <c r="D80" s="125">
        <v>0</v>
      </c>
      <c r="E80" s="124">
        <v>0</v>
      </c>
      <c r="F80" s="120">
        <v>0</v>
      </c>
      <c r="G80" s="124">
        <v>3</v>
      </c>
      <c r="H80" s="120">
        <v>2.2642715644314366</v>
      </c>
      <c r="I80" s="129">
        <f t="shared" si="3"/>
        <v>2.2642715644314366</v>
      </c>
    </row>
    <row r="81" spans="1:9" s="70" customFormat="1">
      <c r="A81" s="79">
        <v>45</v>
      </c>
      <c r="B81" s="71" t="s">
        <v>123</v>
      </c>
      <c r="C81" s="124">
        <v>2</v>
      </c>
      <c r="D81" s="125">
        <v>0.08</v>
      </c>
      <c r="E81" s="124">
        <v>0</v>
      </c>
      <c r="F81" s="120">
        <v>0</v>
      </c>
      <c r="G81" s="124">
        <v>4</v>
      </c>
      <c r="H81" s="120">
        <v>2.0882419240767791</v>
      </c>
      <c r="I81" s="129">
        <f t="shared" si="3"/>
        <v>2.1682419240767792</v>
      </c>
    </row>
    <row r="82" spans="1:9" s="70" customFormat="1">
      <c r="A82" s="79">
        <v>46</v>
      </c>
      <c r="B82" s="71" t="s">
        <v>141</v>
      </c>
      <c r="C82" s="124">
        <v>0</v>
      </c>
      <c r="D82" s="125">
        <v>0</v>
      </c>
      <c r="E82" s="124">
        <v>0</v>
      </c>
      <c r="F82" s="120">
        <v>0</v>
      </c>
      <c r="G82" s="124">
        <v>4</v>
      </c>
      <c r="H82" s="120">
        <v>2.1563980743737625</v>
      </c>
      <c r="I82" s="129">
        <f t="shared" si="3"/>
        <v>2.1563980743737625</v>
      </c>
    </row>
    <row r="83" spans="1:9" s="70" customFormat="1">
      <c r="A83" s="79">
        <v>47</v>
      </c>
      <c r="B83" s="71" t="s">
        <v>115</v>
      </c>
      <c r="C83" s="124">
        <v>2</v>
      </c>
      <c r="D83" s="125">
        <v>6.2E-2</v>
      </c>
      <c r="E83" s="124">
        <v>0</v>
      </c>
      <c r="F83" s="120">
        <v>0</v>
      </c>
      <c r="G83" s="124">
        <v>4</v>
      </c>
      <c r="H83" s="120">
        <v>2.051097655504861</v>
      </c>
      <c r="I83" s="129">
        <f t="shared" si="3"/>
        <v>2.1130976555048608</v>
      </c>
    </row>
    <row r="84" spans="1:9" s="70" customFormat="1">
      <c r="A84" s="79">
        <v>48</v>
      </c>
      <c r="B84" s="71" t="s">
        <v>104</v>
      </c>
      <c r="C84" s="124">
        <v>8</v>
      </c>
      <c r="D84" s="125">
        <v>0.33500000000000002</v>
      </c>
      <c r="E84" s="124">
        <v>1</v>
      </c>
      <c r="F84" s="120">
        <v>0.51</v>
      </c>
      <c r="G84" s="124">
        <v>13</v>
      </c>
      <c r="H84" s="120">
        <v>0.88050028294740446</v>
      </c>
      <c r="I84" s="129">
        <f t="shared" si="3"/>
        <v>1.7255002829474044</v>
      </c>
    </row>
    <row r="85" spans="1:9" s="70" customFormat="1">
      <c r="A85" s="79">
        <v>49</v>
      </c>
      <c r="B85" s="71" t="s">
        <v>102</v>
      </c>
      <c r="C85" s="124">
        <v>2</v>
      </c>
      <c r="D85" s="125">
        <v>0.03</v>
      </c>
      <c r="E85" s="124">
        <v>0</v>
      </c>
      <c r="F85" s="120">
        <v>0</v>
      </c>
      <c r="G85" s="124">
        <v>6</v>
      </c>
      <c r="H85" s="120">
        <v>1.667142592076267</v>
      </c>
      <c r="I85" s="129">
        <f t="shared" si="3"/>
        <v>1.6971425920762671</v>
      </c>
    </row>
    <row r="86" spans="1:9" s="70" customFormat="1">
      <c r="A86" s="79">
        <v>50</v>
      </c>
      <c r="B86" s="71" t="s">
        <v>114</v>
      </c>
      <c r="C86" s="124">
        <v>1</v>
      </c>
      <c r="D86" s="125">
        <v>0.04</v>
      </c>
      <c r="E86" s="124">
        <v>0</v>
      </c>
      <c r="F86" s="120">
        <v>0</v>
      </c>
      <c r="G86" s="124">
        <v>5</v>
      </c>
      <c r="H86" s="120">
        <v>1.0673217939227</v>
      </c>
      <c r="I86" s="129">
        <f t="shared" si="3"/>
        <v>1.1073217939227</v>
      </c>
    </row>
    <row r="87" spans="1:9" s="70" customFormat="1">
      <c r="A87" s="79">
        <v>51</v>
      </c>
      <c r="B87" s="71" t="s">
        <v>231</v>
      </c>
      <c r="C87" s="124"/>
      <c r="D87" s="125"/>
      <c r="E87" s="124">
        <v>0</v>
      </c>
      <c r="F87" s="120">
        <v>0</v>
      </c>
      <c r="G87" s="124">
        <v>1</v>
      </c>
      <c r="H87" s="120">
        <v>0.9</v>
      </c>
      <c r="I87" s="129">
        <f t="shared" si="3"/>
        <v>0.9</v>
      </c>
    </row>
    <row r="88" spans="1:9" s="70" customFormat="1">
      <c r="A88" s="79">
        <v>52</v>
      </c>
      <c r="B88" s="71" t="s">
        <v>118</v>
      </c>
      <c r="C88" s="124">
        <v>2</v>
      </c>
      <c r="D88" s="125">
        <v>0.54500000000000004</v>
      </c>
      <c r="E88" s="124">
        <v>0</v>
      </c>
      <c r="F88" s="120">
        <v>0</v>
      </c>
      <c r="G88" s="124">
        <v>8</v>
      </c>
      <c r="H88" s="120">
        <v>0.27816432925884471</v>
      </c>
      <c r="I88" s="129">
        <f t="shared" si="3"/>
        <v>0.82316432925884475</v>
      </c>
    </row>
    <row r="89" spans="1:9" s="70" customFormat="1">
      <c r="A89" s="79">
        <v>53</v>
      </c>
      <c r="B89" s="74" t="s">
        <v>111</v>
      </c>
      <c r="C89" s="124">
        <v>2</v>
      </c>
      <c r="D89" s="125">
        <v>0.11</v>
      </c>
      <c r="E89" s="124">
        <v>1</v>
      </c>
      <c r="F89" s="120">
        <v>0.34680899999999998</v>
      </c>
      <c r="G89" s="124">
        <v>5</v>
      </c>
      <c r="H89" s="120">
        <v>0.3395418991133683</v>
      </c>
      <c r="I89" s="129">
        <f t="shared" si="3"/>
        <v>0.79635089911336832</v>
      </c>
    </row>
    <row r="90" spans="1:9" s="70" customFormat="1">
      <c r="A90" s="79">
        <v>54</v>
      </c>
      <c r="B90" s="74" t="s">
        <v>105</v>
      </c>
      <c r="C90" s="124">
        <v>0</v>
      </c>
      <c r="D90" s="125">
        <v>0</v>
      </c>
      <c r="E90" s="124">
        <v>0</v>
      </c>
      <c r="F90" s="120">
        <v>0</v>
      </c>
      <c r="G90" s="124">
        <v>1</v>
      </c>
      <c r="H90" s="120">
        <v>0.78</v>
      </c>
      <c r="I90" s="129">
        <f t="shared" si="3"/>
        <v>0.78</v>
      </c>
    </row>
    <row r="91" spans="1:9" s="70" customFormat="1">
      <c r="A91" s="79">
        <v>55</v>
      </c>
      <c r="B91" s="74" t="s">
        <v>103</v>
      </c>
      <c r="C91" s="124">
        <v>1</v>
      </c>
      <c r="D91" s="125">
        <v>5.6398999999999998E-2</v>
      </c>
      <c r="E91" s="124">
        <v>0</v>
      </c>
      <c r="F91" s="120">
        <v>0</v>
      </c>
      <c r="G91" s="124">
        <v>3</v>
      </c>
      <c r="H91" s="120">
        <v>0.70786000000000004</v>
      </c>
      <c r="I91" s="129">
        <f t="shared" si="3"/>
        <v>0.76425900000000002</v>
      </c>
    </row>
    <row r="92" spans="1:9" s="70" customFormat="1">
      <c r="A92" s="79">
        <v>56</v>
      </c>
      <c r="B92" s="74" t="s">
        <v>106</v>
      </c>
      <c r="C92" s="124">
        <v>3</v>
      </c>
      <c r="D92" s="125">
        <v>0.23</v>
      </c>
      <c r="E92" s="124">
        <v>0</v>
      </c>
      <c r="F92" s="120">
        <v>0</v>
      </c>
      <c r="G92" s="124">
        <v>9</v>
      </c>
      <c r="H92" s="120">
        <v>0.449522353920978</v>
      </c>
      <c r="I92" s="129">
        <f t="shared" si="3"/>
        <v>0.67952235392097804</v>
      </c>
    </row>
    <row r="93" spans="1:9" s="70" customFormat="1">
      <c r="A93" s="79">
        <v>57</v>
      </c>
      <c r="B93" s="74" t="s">
        <v>108</v>
      </c>
      <c r="C93" s="124">
        <v>0</v>
      </c>
      <c r="D93" s="125">
        <v>0</v>
      </c>
      <c r="E93" s="124">
        <v>0</v>
      </c>
      <c r="F93" s="120">
        <v>0</v>
      </c>
      <c r="G93" s="124">
        <v>4</v>
      </c>
      <c r="H93" s="120">
        <v>0.64841899999999997</v>
      </c>
      <c r="I93" s="129">
        <f t="shared" si="3"/>
        <v>0.64841899999999997</v>
      </c>
    </row>
    <row r="94" spans="1:9" s="70" customFormat="1">
      <c r="A94" s="79">
        <v>58</v>
      </c>
      <c r="B94" s="74" t="s">
        <v>107</v>
      </c>
      <c r="C94" s="124">
        <v>1</v>
      </c>
      <c r="D94" s="125">
        <v>0.02</v>
      </c>
      <c r="E94" s="124">
        <v>0</v>
      </c>
      <c r="F94" s="120">
        <v>0</v>
      </c>
      <c r="G94" s="124">
        <v>1</v>
      </c>
      <c r="H94" s="120">
        <v>0.60344799999999998</v>
      </c>
      <c r="I94" s="129">
        <f t="shared" si="3"/>
        <v>0.623448</v>
      </c>
    </row>
    <row r="95" spans="1:9" s="70" customFormat="1">
      <c r="A95" s="79">
        <v>59</v>
      </c>
      <c r="B95" s="74" t="s">
        <v>109</v>
      </c>
      <c r="C95" s="124">
        <v>1</v>
      </c>
      <c r="D95" s="125">
        <v>0.113271</v>
      </c>
      <c r="E95" s="124">
        <v>0</v>
      </c>
      <c r="F95" s="120">
        <v>0</v>
      </c>
      <c r="G95" s="124">
        <v>5</v>
      </c>
      <c r="H95" s="120">
        <v>0.49800686399242483</v>
      </c>
      <c r="I95" s="129">
        <f t="shared" si="3"/>
        <v>0.61127786399242479</v>
      </c>
    </row>
    <row r="96" spans="1:9" s="70" customFormat="1">
      <c r="A96" s="79">
        <v>60</v>
      </c>
      <c r="B96" s="74" t="s">
        <v>130</v>
      </c>
      <c r="C96" s="124">
        <v>3</v>
      </c>
      <c r="D96" s="125">
        <v>0.1041</v>
      </c>
      <c r="E96" s="124">
        <v>0</v>
      </c>
      <c r="F96" s="120">
        <v>0</v>
      </c>
      <c r="G96" s="124">
        <v>4</v>
      </c>
      <c r="H96" s="120">
        <v>0.49899637996040302</v>
      </c>
      <c r="I96" s="129">
        <f t="shared" si="3"/>
        <v>0.603096379960403</v>
      </c>
    </row>
    <row r="97" spans="1:9" s="70" customFormat="1">
      <c r="A97" s="79">
        <v>61</v>
      </c>
      <c r="B97" s="83" t="s">
        <v>290</v>
      </c>
      <c r="C97" s="124">
        <v>1</v>
      </c>
      <c r="D97" s="125">
        <v>0.6</v>
      </c>
      <c r="E97" s="124">
        <v>0</v>
      </c>
      <c r="F97" s="120">
        <v>0</v>
      </c>
      <c r="G97" s="124">
        <v>0</v>
      </c>
      <c r="H97" s="120">
        <v>0</v>
      </c>
      <c r="I97" s="129">
        <f t="shared" si="3"/>
        <v>0.6</v>
      </c>
    </row>
    <row r="98" spans="1:9" s="70" customFormat="1">
      <c r="A98" s="79">
        <v>62</v>
      </c>
      <c r="B98" s="74" t="s">
        <v>121</v>
      </c>
      <c r="C98" s="124">
        <v>1</v>
      </c>
      <c r="D98" s="125">
        <v>0.1</v>
      </c>
      <c r="E98" s="124">
        <v>1</v>
      </c>
      <c r="F98" s="120">
        <v>0.189274</v>
      </c>
      <c r="G98" s="124">
        <v>6</v>
      </c>
      <c r="H98" s="120">
        <v>0.29380998691572696</v>
      </c>
      <c r="I98" s="129">
        <f t="shared" si="3"/>
        <v>0.58308398691572694</v>
      </c>
    </row>
    <row r="99" spans="1:9" s="70" customFormat="1">
      <c r="A99" s="79">
        <v>63</v>
      </c>
      <c r="B99" s="74" t="s">
        <v>117</v>
      </c>
      <c r="C99" s="124">
        <v>0</v>
      </c>
      <c r="D99" s="125">
        <v>0</v>
      </c>
      <c r="E99" s="124">
        <v>0</v>
      </c>
      <c r="F99" s="120">
        <v>0</v>
      </c>
      <c r="G99" s="124">
        <v>4</v>
      </c>
      <c r="H99" s="120">
        <v>0.47611587199793415</v>
      </c>
      <c r="I99" s="129">
        <f t="shared" si="3"/>
        <v>0.47611587199793415</v>
      </c>
    </row>
    <row r="100" spans="1:9" s="70" customFormat="1">
      <c r="A100" s="79">
        <v>64</v>
      </c>
      <c r="B100" s="74" t="s">
        <v>119</v>
      </c>
      <c r="C100" s="124">
        <v>5</v>
      </c>
      <c r="D100" s="125">
        <v>0.32400000000000001</v>
      </c>
      <c r="E100" s="124">
        <v>0</v>
      </c>
      <c r="F100" s="120">
        <v>0</v>
      </c>
      <c r="G100" s="124">
        <v>6</v>
      </c>
      <c r="H100" s="120">
        <v>0.14557353972626308</v>
      </c>
      <c r="I100" s="129">
        <f t="shared" si="3"/>
        <v>0.46957353972626309</v>
      </c>
    </row>
    <row r="101" spans="1:9" s="70" customFormat="1">
      <c r="A101" s="79">
        <v>65</v>
      </c>
      <c r="B101" s="74" t="s">
        <v>113</v>
      </c>
      <c r="C101" s="124">
        <v>2</v>
      </c>
      <c r="D101" s="125">
        <v>8.5000000000000006E-2</v>
      </c>
      <c r="E101" s="124">
        <v>0</v>
      </c>
      <c r="F101" s="120">
        <v>0</v>
      </c>
      <c r="G101" s="124">
        <v>8</v>
      </c>
      <c r="H101" s="120">
        <v>0.23053170284927255</v>
      </c>
      <c r="I101" s="129">
        <f t="shared" ref="I101:I132" si="4">D101+F101+H101</f>
        <v>0.31553170284927257</v>
      </c>
    </row>
    <row r="102" spans="1:9" s="70" customFormat="1">
      <c r="A102" s="79">
        <v>66</v>
      </c>
      <c r="B102" s="74" t="s">
        <v>126</v>
      </c>
      <c r="C102" s="124">
        <v>0</v>
      </c>
      <c r="D102" s="125">
        <v>0</v>
      </c>
      <c r="E102" s="124">
        <v>0</v>
      </c>
      <c r="F102" s="120">
        <v>0</v>
      </c>
      <c r="G102" s="124">
        <v>3</v>
      </c>
      <c r="H102" s="120">
        <v>0.26462942239820947</v>
      </c>
      <c r="I102" s="129">
        <f t="shared" si="4"/>
        <v>0.26462942239820947</v>
      </c>
    </row>
    <row r="103" spans="1:9" s="70" customFormat="1">
      <c r="A103" s="79">
        <v>67</v>
      </c>
      <c r="B103" s="74" t="s">
        <v>259</v>
      </c>
      <c r="C103" s="124"/>
      <c r="D103" s="125"/>
      <c r="E103" s="124">
        <v>0</v>
      </c>
      <c r="F103" s="120">
        <v>0</v>
      </c>
      <c r="G103" s="124">
        <v>3</v>
      </c>
      <c r="H103" s="120">
        <v>0.16400091288628735</v>
      </c>
      <c r="I103" s="129">
        <f t="shared" si="4"/>
        <v>0.16400091288628735</v>
      </c>
    </row>
    <row r="104" spans="1:9" s="70" customFormat="1">
      <c r="A104" s="79">
        <v>68</v>
      </c>
      <c r="B104" s="74" t="s">
        <v>127</v>
      </c>
      <c r="C104" s="124">
        <v>1</v>
      </c>
      <c r="D104" s="125">
        <v>0.05</v>
      </c>
      <c r="E104" s="124">
        <v>0</v>
      </c>
      <c r="F104" s="120">
        <v>0</v>
      </c>
      <c r="G104" s="124">
        <v>2</v>
      </c>
      <c r="H104" s="120">
        <v>0.1</v>
      </c>
      <c r="I104" s="129">
        <f t="shared" si="4"/>
        <v>0.15000000000000002</v>
      </c>
    </row>
    <row r="105" spans="1:9" s="70" customFormat="1">
      <c r="A105" s="79">
        <v>69</v>
      </c>
      <c r="B105" s="74" t="s">
        <v>120</v>
      </c>
      <c r="C105" s="124">
        <v>0</v>
      </c>
      <c r="D105" s="125">
        <v>0</v>
      </c>
      <c r="E105" s="124">
        <v>0</v>
      </c>
      <c r="F105" s="120">
        <v>0</v>
      </c>
      <c r="G105" s="124">
        <v>1</v>
      </c>
      <c r="H105" s="120">
        <v>0.13</v>
      </c>
      <c r="I105" s="129">
        <f t="shared" si="4"/>
        <v>0.13</v>
      </c>
    </row>
    <row r="106" spans="1:9" s="70" customFormat="1">
      <c r="A106" s="79">
        <v>70</v>
      </c>
      <c r="B106" s="74" t="s">
        <v>125</v>
      </c>
      <c r="C106" s="124">
        <v>0</v>
      </c>
      <c r="D106" s="125">
        <v>0</v>
      </c>
      <c r="E106" s="124">
        <v>0</v>
      </c>
      <c r="F106" s="120">
        <v>0</v>
      </c>
      <c r="G106" s="124">
        <v>2</v>
      </c>
      <c r="H106" s="120">
        <v>0.129778</v>
      </c>
      <c r="I106" s="129">
        <f t="shared" si="4"/>
        <v>0.129778</v>
      </c>
    </row>
    <row r="107" spans="1:9" s="70" customFormat="1">
      <c r="A107" s="79">
        <v>71</v>
      </c>
      <c r="B107" s="74" t="s">
        <v>137</v>
      </c>
      <c r="C107" s="124">
        <v>0</v>
      </c>
      <c r="D107" s="125">
        <v>0</v>
      </c>
      <c r="E107" s="124">
        <v>0</v>
      </c>
      <c r="F107" s="120">
        <v>0</v>
      </c>
      <c r="G107" s="124">
        <v>6</v>
      </c>
      <c r="H107" s="120">
        <v>0.12908214874752522</v>
      </c>
      <c r="I107" s="129">
        <f t="shared" si="4"/>
        <v>0.12908214874752522</v>
      </c>
    </row>
    <row r="108" spans="1:9" s="70" customFormat="1">
      <c r="A108" s="79">
        <v>72</v>
      </c>
      <c r="B108" s="114" t="s">
        <v>133</v>
      </c>
      <c r="C108" s="124">
        <v>1</v>
      </c>
      <c r="D108" s="125">
        <v>4.3150000000000001E-2</v>
      </c>
      <c r="E108" s="124">
        <v>0</v>
      </c>
      <c r="F108" s="120">
        <v>0</v>
      </c>
      <c r="G108" s="124">
        <v>2</v>
      </c>
      <c r="H108" s="120">
        <v>6.2409400017216177E-2</v>
      </c>
      <c r="I108" s="129">
        <f t="shared" si="4"/>
        <v>0.10555940001721617</v>
      </c>
    </row>
    <row r="109" spans="1:9" s="70" customFormat="1">
      <c r="A109" s="79">
        <v>73</v>
      </c>
      <c r="B109" s="74" t="s">
        <v>136</v>
      </c>
      <c r="C109" s="124">
        <v>0</v>
      </c>
      <c r="D109" s="125">
        <v>0</v>
      </c>
      <c r="E109" s="124">
        <v>0</v>
      </c>
      <c r="F109" s="120">
        <v>0</v>
      </c>
      <c r="G109" s="124">
        <v>2</v>
      </c>
      <c r="H109" s="120">
        <v>0.10362184729276061</v>
      </c>
      <c r="I109" s="129">
        <f t="shared" si="4"/>
        <v>0.10362184729276061</v>
      </c>
    </row>
    <row r="110" spans="1:9" s="70" customFormat="1">
      <c r="A110" s="79">
        <v>74</v>
      </c>
      <c r="B110" s="74" t="s">
        <v>142</v>
      </c>
      <c r="C110" s="124"/>
      <c r="D110" s="125"/>
      <c r="E110" s="124">
        <v>0</v>
      </c>
      <c r="F110" s="120">
        <v>0</v>
      </c>
      <c r="G110" s="124">
        <v>2</v>
      </c>
      <c r="H110" s="120">
        <v>9.85624515795816E-2</v>
      </c>
      <c r="I110" s="129">
        <f t="shared" si="4"/>
        <v>9.85624515795816E-2</v>
      </c>
    </row>
    <row r="111" spans="1:9" s="70" customFormat="1">
      <c r="A111" s="79">
        <v>75</v>
      </c>
      <c r="B111" s="74" t="s">
        <v>128</v>
      </c>
      <c r="C111" s="124">
        <v>1</v>
      </c>
      <c r="D111" s="125">
        <v>0.02</v>
      </c>
      <c r="E111" s="124">
        <v>0</v>
      </c>
      <c r="F111" s="120">
        <v>0</v>
      </c>
      <c r="G111" s="124">
        <v>3</v>
      </c>
      <c r="H111" s="120">
        <v>7.1090557803219406E-2</v>
      </c>
      <c r="I111" s="129">
        <f t="shared" si="4"/>
        <v>9.109055780321941E-2</v>
      </c>
    </row>
    <row r="112" spans="1:9" s="70" customFormat="1">
      <c r="A112" s="79">
        <v>76</v>
      </c>
      <c r="B112" s="74" t="s">
        <v>255</v>
      </c>
      <c r="C112" s="124"/>
      <c r="D112" s="125"/>
      <c r="E112" s="124">
        <v>0</v>
      </c>
      <c r="F112" s="120">
        <v>0</v>
      </c>
      <c r="G112" s="124">
        <v>1</v>
      </c>
      <c r="H112" s="120">
        <v>9.0384780924507205E-2</v>
      </c>
      <c r="I112" s="129">
        <f t="shared" si="4"/>
        <v>9.0384780924507205E-2</v>
      </c>
    </row>
    <row r="113" spans="1:9" s="70" customFormat="1">
      <c r="A113" s="79">
        <v>77</v>
      </c>
      <c r="B113" s="83" t="s">
        <v>150</v>
      </c>
      <c r="C113" s="124">
        <v>0</v>
      </c>
      <c r="D113" s="125">
        <v>0</v>
      </c>
      <c r="E113" s="124">
        <v>0</v>
      </c>
      <c r="F113" s="120">
        <v>0</v>
      </c>
      <c r="G113" s="124">
        <v>2</v>
      </c>
      <c r="H113" s="120">
        <v>8.9150999999999994E-2</v>
      </c>
      <c r="I113" s="129">
        <f t="shared" si="4"/>
        <v>8.9150999999999994E-2</v>
      </c>
    </row>
    <row r="114" spans="1:9" s="70" customFormat="1">
      <c r="A114" s="79">
        <v>78</v>
      </c>
      <c r="B114" s="74" t="s">
        <v>265</v>
      </c>
      <c r="C114" s="124"/>
      <c r="D114" s="125"/>
      <c r="E114" s="124">
        <v>0</v>
      </c>
      <c r="F114" s="120">
        <v>0</v>
      </c>
      <c r="G114" s="124">
        <v>1</v>
      </c>
      <c r="H114" s="120">
        <v>8.6206000000000005E-2</v>
      </c>
      <c r="I114" s="129">
        <f t="shared" si="4"/>
        <v>8.6206000000000005E-2</v>
      </c>
    </row>
    <row r="115" spans="1:9" s="70" customFormat="1">
      <c r="A115" s="79">
        <v>79</v>
      </c>
      <c r="B115" s="74" t="s">
        <v>124</v>
      </c>
      <c r="C115" s="124"/>
      <c r="D115" s="125"/>
      <c r="E115" s="124">
        <v>0</v>
      </c>
      <c r="F115" s="120">
        <v>0</v>
      </c>
      <c r="G115" s="124">
        <v>1</v>
      </c>
      <c r="H115" s="120">
        <v>8.5349999999999995E-2</v>
      </c>
      <c r="I115" s="129">
        <f t="shared" si="4"/>
        <v>8.5349999999999995E-2</v>
      </c>
    </row>
    <row r="116" spans="1:9" s="70" customFormat="1">
      <c r="A116" s="79">
        <v>80</v>
      </c>
      <c r="B116" s="74" t="s">
        <v>134</v>
      </c>
      <c r="C116" s="124">
        <v>0</v>
      </c>
      <c r="D116" s="125">
        <v>0</v>
      </c>
      <c r="E116" s="124">
        <v>0</v>
      </c>
      <c r="F116" s="120">
        <v>0</v>
      </c>
      <c r="G116" s="124">
        <v>2</v>
      </c>
      <c r="H116" s="120">
        <v>8.1630371868812904E-2</v>
      </c>
      <c r="I116" s="129">
        <f t="shared" si="4"/>
        <v>8.1630371868812904E-2</v>
      </c>
    </row>
    <row r="117" spans="1:9" s="70" customFormat="1">
      <c r="A117" s="79">
        <v>81</v>
      </c>
      <c r="B117" s="74" t="s">
        <v>223</v>
      </c>
      <c r="C117" s="124">
        <v>1</v>
      </c>
      <c r="D117" s="125">
        <v>0.06</v>
      </c>
      <c r="E117" s="124">
        <v>0</v>
      </c>
      <c r="F117" s="120">
        <v>0</v>
      </c>
      <c r="G117" s="124">
        <v>1</v>
      </c>
      <c r="H117" s="120">
        <v>4.9496427649134899E-3</v>
      </c>
      <c r="I117" s="129">
        <f t="shared" si="4"/>
        <v>6.4949642764913482E-2</v>
      </c>
    </row>
    <row r="118" spans="1:9" s="70" customFormat="1">
      <c r="A118" s="79">
        <v>82</v>
      </c>
      <c r="B118" s="74" t="s">
        <v>148</v>
      </c>
      <c r="C118" s="124">
        <v>1</v>
      </c>
      <c r="D118" s="125">
        <v>0.01</v>
      </c>
      <c r="E118" s="124">
        <v>0</v>
      </c>
      <c r="F118" s="120">
        <v>0</v>
      </c>
      <c r="G118" s="124">
        <v>1</v>
      </c>
      <c r="H118" s="120">
        <v>4.2900000000000001E-2</v>
      </c>
      <c r="I118" s="129">
        <f t="shared" si="4"/>
        <v>5.2900000000000003E-2</v>
      </c>
    </row>
    <row r="119" spans="1:9" s="70" customFormat="1">
      <c r="A119" s="79">
        <v>83</v>
      </c>
      <c r="B119" s="74" t="s">
        <v>129</v>
      </c>
      <c r="C119" s="124">
        <v>1</v>
      </c>
      <c r="D119" s="125">
        <v>8.6E-3</v>
      </c>
      <c r="E119" s="124">
        <v>0</v>
      </c>
      <c r="F119" s="120">
        <v>0</v>
      </c>
      <c r="G119" s="124">
        <v>1</v>
      </c>
      <c r="H119" s="120">
        <v>4.3103000000000002E-2</v>
      </c>
      <c r="I119" s="129">
        <f t="shared" si="4"/>
        <v>5.1702999999999999E-2</v>
      </c>
    </row>
    <row r="120" spans="1:9" s="70" customFormat="1">
      <c r="A120" s="79">
        <v>84</v>
      </c>
      <c r="B120" s="74" t="s">
        <v>131</v>
      </c>
      <c r="C120" s="124">
        <v>0</v>
      </c>
      <c r="D120" s="125">
        <v>0</v>
      </c>
      <c r="E120" s="124">
        <v>0</v>
      </c>
      <c r="F120" s="120">
        <v>0</v>
      </c>
      <c r="G120" s="124">
        <v>2</v>
      </c>
      <c r="H120" s="120">
        <v>4.540759232159771E-2</v>
      </c>
      <c r="I120" s="129">
        <f t="shared" si="4"/>
        <v>4.540759232159771E-2</v>
      </c>
    </row>
    <row r="121" spans="1:9" s="70" customFormat="1">
      <c r="A121" s="79">
        <v>85</v>
      </c>
      <c r="B121" s="74" t="s">
        <v>132</v>
      </c>
      <c r="C121" s="124">
        <v>0</v>
      </c>
      <c r="D121" s="125">
        <v>0</v>
      </c>
      <c r="E121" s="124">
        <v>0</v>
      </c>
      <c r="F121" s="120">
        <v>0</v>
      </c>
      <c r="G121" s="124">
        <v>1</v>
      </c>
      <c r="H121" s="120">
        <v>4.3185000000000001E-2</v>
      </c>
      <c r="I121" s="129">
        <f t="shared" si="4"/>
        <v>4.3185000000000001E-2</v>
      </c>
    </row>
    <row r="122" spans="1:9" s="70" customFormat="1">
      <c r="A122" s="79">
        <v>86</v>
      </c>
      <c r="B122" s="74" t="s">
        <v>284</v>
      </c>
      <c r="C122" s="124"/>
      <c r="D122" s="125"/>
      <c r="E122" s="124">
        <v>0</v>
      </c>
      <c r="F122" s="120">
        <v>0</v>
      </c>
      <c r="G122" s="124">
        <v>1</v>
      </c>
      <c r="H122" s="120">
        <v>4.3040371868812904E-2</v>
      </c>
      <c r="I122" s="129">
        <f t="shared" si="4"/>
        <v>4.3040371868812904E-2</v>
      </c>
    </row>
    <row r="123" spans="1:9" s="70" customFormat="1">
      <c r="A123" s="79">
        <v>87</v>
      </c>
      <c r="B123" s="74" t="s">
        <v>144</v>
      </c>
      <c r="C123" s="124">
        <v>1</v>
      </c>
      <c r="D123" s="125">
        <v>0.01</v>
      </c>
      <c r="E123" s="124">
        <v>0</v>
      </c>
      <c r="F123" s="120">
        <v>0</v>
      </c>
      <c r="G123" s="124">
        <v>2</v>
      </c>
      <c r="H123" s="120">
        <v>1.4174000000000001E-2</v>
      </c>
      <c r="I123" s="129">
        <f t="shared" si="4"/>
        <v>2.4174000000000001E-2</v>
      </c>
    </row>
    <row r="124" spans="1:9" s="70" customFormat="1">
      <c r="A124" s="79">
        <v>88</v>
      </c>
      <c r="B124" s="74" t="s">
        <v>139</v>
      </c>
      <c r="C124" s="124">
        <v>0</v>
      </c>
      <c r="D124" s="125">
        <v>0</v>
      </c>
      <c r="E124" s="124">
        <v>0</v>
      </c>
      <c r="F124" s="120">
        <v>0</v>
      </c>
      <c r="G124" s="124">
        <v>1</v>
      </c>
      <c r="H124" s="120">
        <v>2.1739000000000001E-2</v>
      </c>
      <c r="I124" s="129">
        <f t="shared" si="4"/>
        <v>2.1739000000000001E-2</v>
      </c>
    </row>
    <row r="125" spans="1:9" s="70" customFormat="1">
      <c r="A125" s="79">
        <v>89</v>
      </c>
      <c r="B125" s="74" t="s">
        <v>152</v>
      </c>
      <c r="C125" s="124"/>
      <c r="D125" s="125"/>
      <c r="E125" s="124">
        <v>0</v>
      </c>
      <c r="F125" s="120">
        <v>0</v>
      </c>
      <c r="G125" s="124">
        <v>1</v>
      </c>
      <c r="H125" s="120">
        <v>2.1552000000000002E-2</v>
      </c>
      <c r="I125" s="129">
        <f t="shared" si="4"/>
        <v>2.1552000000000002E-2</v>
      </c>
    </row>
    <row r="126" spans="1:9" s="70" customFormat="1">
      <c r="A126" s="79">
        <v>90</v>
      </c>
      <c r="B126" s="74" t="s">
        <v>140</v>
      </c>
      <c r="C126" s="124">
        <v>0</v>
      </c>
      <c r="D126" s="125">
        <v>0</v>
      </c>
      <c r="E126" s="124">
        <v>0</v>
      </c>
      <c r="F126" s="120">
        <v>0</v>
      </c>
      <c r="G126" s="124">
        <v>1</v>
      </c>
      <c r="H126" s="120">
        <v>2.15201859344064E-2</v>
      </c>
      <c r="I126" s="129">
        <f t="shared" si="4"/>
        <v>2.15201859344064E-2</v>
      </c>
    </row>
    <row r="127" spans="1:9" s="70" customFormat="1">
      <c r="A127" s="79">
        <v>91</v>
      </c>
      <c r="B127" s="74" t="s">
        <v>234</v>
      </c>
      <c r="C127" s="124"/>
      <c r="D127" s="125"/>
      <c r="E127" s="124">
        <v>0</v>
      </c>
      <c r="F127" s="120">
        <v>0</v>
      </c>
      <c r="G127" s="124">
        <v>1</v>
      </c>
      <c r="H127" s="120">
        <v>2.0466999999999999E-2</v>
      </c>
      <c r="I127" s="129">
        <f t="shared" si="4"/>
        <v>2.0466999999999999E-2</v>
      </c>
    </row>
    <row r="128" spans="1:9" s="70" customFormat="1">
      <c r="A128" s="79">
        <v>92</v>
      </c>
      <c r="B128" s="74" t="s">
        <v>253</v>
      </c>
      <c r="C128" s="124">
        <v>1</v>
      </c>
      <c r="D128" s="125">
        <v>0.02</v>
      </c>
      <c r="E128" s="124">
        <v>0</v>
      </c>
      <c r="F128" s="120">
        <v>0</v>
      </c>
      <c r="G128" s="124">
        <v>0</v>
      </c>
      <c r="H128" s="120">
        <v>0</v>
      </c>
      <c r="I128" s="129">
        <f t="shared" si="4"/>
        <v>0.02</v>
      </c>
    </row>
    <row r="129" spans="1:9" s="70" customFormat="1">
      <c r="A129" s="79">
        <v>93</v>
      </c>
      <c r="B129" s="74" t="s">
        <v>286</v>
      </c>
      <c r="C129" s="124"/>
      <c r="D129" s="125"/>
      <c r="E129" s="124">
        <v>0</v>
      </c>
      <c r="F129" s="120">
        <v>0</v>
      </c>
      <c r="G129" s="124">
        <v>2</v>
      </c>
      <c r="H129" s="120">
        <v>1.7260999999999999E-2</v>
      </c>
      <c r="I129" s="129">
        <f t="shared" si="4"/>
        <v>1.7260999999999999E-2</v>
      </c>
    </row>
    <row r="130" spans="1:9" s="70" customFormat="1">
      <c r="A130" s="79">
        <v>94</v>
      </c>
      <c r="B130" s="74" t="s">
        <v>246</v>
      </c>
      <c r="C130" s="124"/>
      <c r="D130" s="125"/>
      <c r="E130" s="124">
        <v>0</v>
      </c>
      <c r="F130" s="120">
        <v>0</v>
      </c>
      <c r="G130" s="124">
        <v>1</v>
      </c>
      <c r="H130" s="120">
        <v>1.7216148747525199E-2</v>
      </c>
      <c r="I130" s="129">
        <f t="shared" si="4"/>
        <v>1.7216148747525199E-2</v>
      </c>
    </row>
    <row r="131" spans="1:9" s="70" customFormat="1">
      <c r="A131" s="79">
        <v>95</v>
      </c>
      <c r="B131" s="83" t="s">
        <v>143</v>
      </c>
      <c r="C131" s="124">
        <v>0</v>
      </c>
      <c r="D131" s="125">
        <v>0</v>
      </c>
      <c r="E131" s="124">
        <v>0</v>
      </c>
      <c r="F131" s="120">
        <v>0</v>
      </c>
      <c r="G131" s="124">
        <v>1</v>
      </c>
      <c r="H131" s="120">
        <v>1.4E-2</v>
      </c>
      <c r="I131" s="129">
        <f t="shared" si="4"/>
        <v>1.4E-2</v>
      </c>
    </row>
    <row r="132" spans="1:9" s="70" customFormat="1">
      <c r="A132" s="79">
        <v>96</v>
      </c>
      <c r="B132" s="74" t="s">
        <v>285</v>
      </c>
      <c r="C132" s="124"/>
      <c r="D132" s="125"/>
      <c r="E132" s="124">
        <v>0</v>
      </c>
      <c r="F132" s="120">
        <v>0</v>
      </c>
      <c r="G132" s="124">
        <v>1</v>
      </c>
      <c r="H132" s="120">
        <v>1.3043000000000001E-2</v>
      </c>
      <c r="I132" s="129">
        <f t="shared" si="4"/>
        <v>1.3043000000000001E-2</v>
      </c>
    </row>
    <row r="133" spans="1:9" s="70" customFormat="1">
      <c r="A133" s="79">
        <v>97</v>
      </c>
      <c r="B133" s="83" t="s">
        <v>145</v>
      </c>
      <c r="C133" s="124">
        <v>0</v>
      </c>
      <c r="D133" s="125">
        <v>0</v>
      </c>
      <c r="E133" s="124">
        <v>1</v>
      </c>
      <c r="F133" s="120">
        <v>1.2947999999999999E-2</v>
      </c>
      <c r="G133" s="124">
        <v>0</v>
      </c>
      <c r="H133" s="120">
        <v>0</v>
      </c>
      <c r="I133" s="129">
        <f t="shared" ref="I133:I140" si="5">D133+F133+H133</f>
        <v>1.2947999999999999E-2</v>
      </c>
    </row>
    <row r="134" spans="1:9" s="70" customFormat="1">
      <c r="A134" s="79">
        <v>98</v>
      </c>
      <c r="B134" s="74" t="s">
        <v>146</v>
      </c>
      <c r="C134" s="124">
        <v>0</v>
      </c>
      <c r="D134" s="125">
        <v>0</v>
      </c>
      <c r="E134" s="124">
        <v>0</v>
      </c>
      <c r="F134" s="120">
        <v>0</v>
      </c>
      <c r="G134" s="124">
        <v>1</v>
      </c>
      <c r="H134" s="120">
        <v>1.2907E-2</v>
      </c>
      <c r="I134" s="129">
        <f t="shared" si="5"/>
        <v>1.2907E-2</v>
      </c>
    </row>
    <row r="135" spans="1:9" s="70" customFormat="1">
      <c r="A135" s="79">
        <v>99</v>
      </c>
      <c r="B135" s="74" t="s">
        <v>225</v>
      </c>
      <c r="C135" s="124">
        <v>1</v>
      </c>
      <c r="D135" s="125">
        <v>1.2851E-2</v>
      </c>
      <c r="E135" s="124">
        <v>0</v>
      </c>
      <c r="F135" s="120">
        <v>0</v>
      </c>
      <c r="G135" s="124">
        <v>0</v>
      </c>
      <c r="H135" s="120">
        <v>0</v>
      </c>
      <c r="I135" s="129">
        <f t="shared" si="5"/>
        <v>1.2851E-2</v>
      </c>
    </row>
    <row r="136" spans="1:9" s="70" customFormat="1">
      <c r="A136" s="79">
        <v>100</v>
      </c>
      <c r="B136" s="74" t="s">
        <v>266</v>
      </c>
      <c r="C136" s="124">
        <v>1</v>
      </c>
      <c r="D136" s="125">
        <v>0.01</v>
      </c>
      <c r="E136" s="124">
        <v>0</v>
      </c>
      <c r="F136" s="120">
        <v>0</v>
      </c>
      <c r="G136" s="124">
        <v>0</v>
      </c>
      <c r="H136" s="120">
        <v>0</v>
      </c>
      <c r="I136" s="129">
        <f t="shared" si="5"/>
        <v>0.01</v>
      </c>
    </row>
    <row r="137" spans="1:9" s="70" customFormat="1">
      <c r="A137" s="79">
        <v>101</v>
      </c>
      <c r="B137" s="74" t="s">
        <v>149</v>
      </c>
      <c r="C137" s="124">
        <v>0</v>
      </c>
      <c r="D137" s="125">
        <v>0</v>
      </c>
      <c r="E137" s="124">
        <v>0</v>
      </c>
      <c r="F137" s="120">
        <v>0</v>
      </c>
      <c r="G137" s="124">
        <v>1</v>
      </c>
      <c r="H137" s="120">
        <v>8.6210000000000002E-3</v>
      </c>
      <c r="I137" s="129">
        <f t="shared" si="5"/>
        <v>8.6210000000000002E-3</v>
      </c>
    </row>
    <row r="138" spans="1:9" s="70" customFormat="1">
      <c r="A138" s="79">
        <v>102</v>
      </c>
      <c r="B138" s="74" t="s">
        <v>261</v>
      </c>
      <c r="C138" s="124"/>
      <c r="D138" s="125"/>
      <c r="E138" s="124">
        <v>0</v>
      </c>
      <c r="F138" s="120">
        <v>0</v>
      </c>
      <c r="G138" s="124">
        <v>1</v>
      </c>
      <c r="H138" s="132">
        <v>4.2129999999999997E-3</v>
      </c>
      <c r="I138" s="109">
        <f t="shared" si="5"/>
        <v>4.2129999999999997E-3</v>
      </c>
    </row>
    <row r="139" spans="1:9" s="70" customFormat="1">
      <c r="A139" s="79">
        <v>103</v>
      </c>
      <c r="B139" s="83" t="s">
        <v>151</v>
      </c>
      <c r="C139" s="124">
        <v>0</v>
      </c>
      <c r="D139" s="125">
        <v>0</v>
      </c>
      <c r="E139" s="124">
        <v>0</v>
      </c>
      <c r="F139" s="120">
        <v>0</v>
      </c>
      <c r="G139" s="124">
        <v>1</v>
      </c>
      <c r="H139" s="132">
        <v>2.10897822157183E-3</v>
      </c>
      <c r="I139" s="109">
        <f t="shared" si="5"/>
        <v>2.10897822157183E-3</v>
      </c>
    </row>
    <row r="140" spans="1:9" s="70" customFormat="1">
      <c r="A140" s="79">
        <v>104</v>
      </c>
      <c r="B140" s="74" t="s">
        <v>153</v>
      </c>
      <c r="C140" s="124">
        <v>0</v>
      </c>
      <c r="D140" s="125">
        <v>0</v>
      </c>
      <c r="E140" s="124">
        <v>0</v>
      </c>
      <c r="F140" s="120">
        <v>0</v>
      </c>
      <c r="G140" s="124">
        <v>1</v>
      </c>
      <c r="H140" s="133">
        <v>2.5824223121287802E-5</v>
      </c>
      <c r="I140" s="134">
        <f t="shared" si="5"/>
        <v>2.5824223121287802E-5</v>
      </c>
    </row>
    <row r="141" spans="1:9" s="77" customFormat="1" ht="13.2">
      <c r="A141" s="145" t="s">
        <v>63</v>
      </c>
      <c r="B141" s="146"/>
      <c r="C141" s="75">
        <f t="shared" ref="C141:I141" si="6">SUM(C37:C140)</f>
        <v>1620</v>
      </c>
      <c r="D141" s="76">
        <f t="shared" si="6"/>
        <v>9462.336687999994</v>
      </c>
      <c r="E141" s="75">
        <f>SUM(E37:E140)</f>
        <v>619</v>
      </c>
      <c r="F141" s="121">
        <f t="shared" si="6"/>
        <v>4715.780417289061</v>
      </c>
      <c r="G141" s="75">
        <f t="shared" si="6"/>
        <v>4459</v>
      </c>
      <c r="H141" s="121">
        <f t="shared" si="6"/>
        <v>4639.3258241947769</v>
      </c>
      <c r="I141" s="121">
        <f t="shared" si="6"/>
        <v>18817.442929483823</v>
      </c>
    </row>
    <row r="142" spans="1:9" s="87" customFormat="1" ht="13.2">
      <c r="A142" s="84"/>
      <c r="B142" s="84"/>
      <c r="C142" s="85"/>
      <c r="D142" s="86"/>
      <c r="E142" s="85"/>
      <c r="F142" s="122"/>
      <c r="G142" s="85"/>
      <c r="H142" s="122"/>
      <c r="I142" s="122"/>
    </row>
    <row r="143" spans="1:9" ht="15.6">
      <c r="A143" s="141" t="s">
        <v>294</v>
      </c>
      <c r="B143" s="141"/>
      <c r="C143" s="141"/>
      <c r="D143" s="141"/>
      <c r="E143" s="141"/>
      <c r="F143" s="141"/>
      <c r="G143" s="141"/>
      <c r="H143" s="141"/>
      <c r="I143" s="141"/>
    </row>
    <row r="144" spans="1:9">
      <c r="A144" s="142" t="str">
        <f>A7</f>
        <v>Tính từ 01/01/2020 đến 20/07/2020</v>
      </c>
      <c r="B144" s="142"/>
      <c r="C144" s="142"/>
      <c r="D144" s="142"/>
      <c r="E144" s="142"/>
      <c r="F144" s="142"/>
      <c r="G144" s="142"/>
      <c r="H144" s="142"/>
      <c r="I144" s="142"/>
    </row>
    <row r="145" spans="1:9" ht="8.25" customHeight="1"/>
    <row r="146" spans="1:9" ht="52.8">
      <c r="A146" s="63" t="s">
        <v>1</v>
      </c>
      <c r="B146" s="64" t="s">
        <v>154</v>
      </c>
      <c r="C146" s="65" t="s">
        <v>38</v>
      </c>
      <c r="D146" s="66" t="s">
        <v>39</v>
      </c>
      <c r="E146" s="65" t="s">
        <v>40</v>
      </c>
      <c r="F146" s="119" t="s">
        <v>41</v>
      </c>
      <c r="G146" s="65" t="s">
        <v>42</v>
      </c>
      <c r="H146" s="119" t="s">
        <v>43</v>
      </c>
      <c r="I146" s="128" t="s">
        <v>44</v>
      </c>
    </row>
    <row r="147" spans="1:9" s="82" customFormat="1" ht="14.25" customHeight="1">
      <c r="A147" s="79">
        <v>1</v>
      </c>
      <c r="B147" s="88" t="s">
        <v>155</v>
      </c>
      <c r="C147" s="124">
        <v>1</v>
      </c>
      <c r="D147" s="125">
        <v>4000</v>
      </c>
      <c r="E147" s="124">
        <v>0</v>
      </c>
      <c r="F147" s="120">
        <v>0</v>
      </c>
      <c r="G147" s="124">
        <v>0</v>
      </c>
      <c r="H147" s="120">
        <v>0</v>
      </c>
      <c r="I147" s="129">
        <f t="shared" ref="I147:I178" si="7">D147+F147+H147</f>
        <v>4000</v>
      </c>
    </row>
    <row r="148" spans="1:9" s="82" customFormat="1" ht="14.25" customHeight="1">
      <c r="A148" s="79">
        <v>2</v>
      </c>
      <c r="B148" s="80" t="s">
        <v>158</v>
      </c>
      <c r="C148" s="124">
        <v>336</v>
      </c>
      <c r="D148" s="125">
        <v>430.69606299999998</v>
      </c>
      <c r="E148" s="124">
        <v>90</v>
      </c>
      <c r="F148" s="120">
        <v>1199.2738400000001</v>
      </c>
      <c r="G148" s="124">
        <v>587</v>
      </c>
      <c r="H148" s="120">
        <v>1187.0145027266881</v>
      </c>
      <c r="I148" s="129">
        <f t="shared" si="7"/>
        <v>2816.9844057266882</v>
      </c>
    </row>
    <row r="149" spans="1:9" s="82" customFormat="1" ht="14.25" customHeight="1">
      <c r="A149" s="79">
        <v>3</v>
      </c>
      <c r="B149" s="80" t="s">
        <v>156</v>
      </c>
      <c r="C149" s="124">
        <v>598</v>
      </c>
      <c r="D149" s="125">
        <v>355.84836899999999</v>
      </c>
      <c r="E149" s="124">
        <v>113</v>
      </c>
      <c r="F149" s="120">
        <v>209.218976</v>
      </c>
      <c r="G149" s="124">
        <v>2448</v>
      </c>
      <c r="H149" s="120">
        <v>1813.4867875330756</v>
      </c>
      <c r="I149" s="129">
        <f t="shared" si="7"/>
        <v>2378.5541325330755</v>
      </c>
    </row>
    <row r="150" spans="1:9" s="82" customFormat="1" ht="14.25" customHeight="1">
      <c r="A150" s="79">
        <v>4</v>
      </c>
      <c r="B150" s="80" t="s">
        <v>160</v>
      </c>
      <c r="C150" s="124">
        <v>16</v>
      </c>
      <c r="D150" s="125">
        <v>238.48909399999999</v>
      </c>
      <c r="E150" s="124">
        <v>6</v>
      </c>
      <c r="F150" s="120">
        <v>1483.105824</v>
      </c>
      <c r="G150" s="124">
        <v>31</v>
      </c>
      <c r="H150" s="120">
        <v>370.10648443394507</v>
      </c>
      <c r="I150" s="129">
        <f t="shared" si="7"/>
        <v>2091.7014024339451</v>
      </c>
    </row>
    <row r="151" spans="1:9" s="82" customFormat="1" ht="14.25" customHeight="1">
      <c r="A151" s="79">
        <v>5</v>
      </c>
      <c r="B151" s="80" t="s">
        <v>159</v>
      </c>
      <c r="C151" s="124">
        <v>81</v>
      </c>
      <c r="D151" s="125">
        <v>426.63331199999999</v>
      </c>
      <c r="E151" s="124">
        <v>65</v>
      </c>
      <c r="F151" s="120">
        <v>230.746815</v>
      </c>
      <c r="G151" s="124">
        <v>331</v>
      </c>
      <c r="H151" s="120">
        <v>426.38529796610908</v>
      </c>
      <c r="I151" s="129">
        <f t="shared" si="7"/>
        <v>1083.7654249661091</v>
      </c>
    </row>
    <row r="152" spans="1:9" s="82" customFormat="1" ht="14.25" customHeight="1">
      <c r="A152" s="79">
        <v>6</v>
      </c>
      <c r="B152" s="80" t="s">
        <v>162</v>
      </c>
      <c r="C152" s="124">
        <v>46</v>
      </c>
      <c r="D152" s="125">
        <v>435.17666700000001</v>
      </c>
      <c r="E152" s="124">
        <v>15</v>
      </c>
      <c r="F152" s="120">
        <v>314.08254399999998</v>
      </c>
      <c r="G152" s="124">
        <v>48</v>
      </c>
      <c r="H152" s="120">
        <v>53.953375254360843</v>
      </c>
      <c r="I152" s="129">
        <f t="shared" si="7"/>
        <v>803.21258625436087</v>
      </c>
    </row>
    <row r="153" spans="1:9" s="82" customFormat="1" ht="14.25" customHeight="1">
      <c r="A153" s="79">
        <v>7</v>
      </c>
      <c r="B153" s="80" t="s">
        <v>163</v>
      </c>
      <c r="C153" s="124">
        <v>102</v>
      </c>
      <c r="D153" s="125">
        <v>316.86297100000002</v>
      </c>
      <c r="E153" s="124">
        <v>57</v>
      </c>
      <c r="F153" s="120">
        <v>250.8581852890625</v>
      </c>
      <c r="G153" s="124">
        <v>131</v>
      </c>
      <c r="H153" s="120">
        <v>56.776381269091857</v>
      </c>
      <c r="I153" s="129">
        <f t="shared" si="7"/>
        <v>624.49753755815436</v>
      </c>
    </row>
    <row r="154" spans="1:9" s="82" customFormat="1" ht="14.25" customHeight="1">
      <c r="A154" s="79">
        <v>8</v>
      </c>
      <c r="B154" s="80" t="s">
        <v>165</v>
      </c>
      <c r="C154" s="124">
        <v>23</v>
      </c>
      <c r="D154" s="125">
        <v>462.659043</v>
      </c>
      <c r="E154" s="124">
        <v>16</v>
      </c>
      <c r="F154" s="120">
        <v>113.301526</v>
      </c>
      <c r="G154" s="124">
        <v>28</v>
      </c>
      <c r="H154" s="120">
        <v>10.243370661874842</v>
      </c>
      <c r="I154" s="129">
        <f t="shared" si="7"/>
        <v>586.20393966187476</v>
      </c>
    </row>
    <row r="155" spans="1:9" s="82" customFormat="1" ht="14.25" customHeight="1">
      <c r="A155" s="79">
        <v>9</v>
      </c>
      <c r="B155" s="80" t="s">
        <v>166</v>
      </c>
      <c r="C155" s="124">
        <v>92</v>
      </c>
      <c r="D155" s="125">
        <v>248.896466</v>
      </c>
      <c r="E155" s="124">
        <v>56</v>
      </c>
      <c r="F155" s="120">
        <v>164.99640600000001</v>
      </c>
      <c r="G155" s="124">
        <v>119</v>
      </c>
      <c r="H155" s="120">
        <v>142.49948221893519</v>
      </c>
      <c r="I155" s="129">
        <f t="shared" si="7"/>
        <v>556.39235421893522</v>
      </c>
    </row>
    <row r="156" spans="1:9" s="82" customFormat="1" ht="14.25" customHeight="1">
      <c r="A156" s="79">
        <v>10</v>
      </c>
      <c r="B156" s="80" t="s">
        <v>157</v>
      </c>
      <c r="C156" s="124">
        <v>12</v>
      </c>
      <c r="D156" s="125">
        <v>348.40499999999997</v>
      </c>
      <c r="E156" s="124">
        <v>10</v>
      </c>
      <c r="F156" s="120">
        <v>152.58324200000001</v>
      </c>
      <c r="G156" s="124">
        <v>30</v>
      </c>
      <c r="H156" s="120">
        <v>35.310689981191366</v>
      </c>
      <c r="I156" s="129">
        <f t="shared" si="7"/>
        <v>536.29893198119134</v>
      </c>
    </row>
    <row r="157" spans="1:9" s="82" customFormat="1" ht="14.25" customHeight="1">
      <c r="A157" s="79">
        <v>11</v>
      </c>
      <c r="B157" s="80" t="s">
        <v>161</v>
      </c>
      <c r="C157" s="124">
        <v>45</v>
      </c>
      <c r="D157" s="125">
        <v>191.429024</v>
      </c>
      <c r="E157" s="124">
        <v>32</v>
      </c>
      <c r="F157" s="120">
        <v>153.83814000000001</v>
      </c>
      <c r="G157" s="124">
        <v>103</v>
      </c>
      <c r="H157" s="120">
        <v>160.82085367639365</v>
      </c>
      <c r="I157" s="129">
        <f t="shared" si="7"/>
        <v>506.08801767639363</v>
      </c>
    </row>
    <row r="158" spans="1:9" s="82" customFormat="1" ht="14.25" customHeight="1">
      <c r="A158" s="79">
        <v>12</v>
      </c>
      <c r="B158" s="80" t="s">
        <v>168</v>
      </c>
      <c r="C158" s="124">
        <v>22</v>
      </c>
      <c r="D158" s="125">
        <v>296.08955400000002</v>
      </c>
      <c r="E158" s="124">
        <v>28</v>
      </c>
      <c r="F158" s="120">
        <v>172.92352500000001</v>
      </c>
      <c r="G158" s="124">
        <v>27</v>
      </c>
      <c r="H158" s="120">
        <v>32.180134251387621</v>
      </c>
      <c r="I158" s="129">
        <f t="shared" si="7"/>
        <v>501.1932132513877</v>
      </c>
    </row>
    <row r="159" spans="1:9" s="82" customFormat="1" ht="14.25" customHeight="1">
      <c r="A159" s="79">
        <v>13</v>
      </c>
      <c r="B159" s="80" t="s">
        <v>167</v>
      </c>
      <c r="C159" s="124">
        <v>12</v>
      </c>
      <c r="D159" s="125">
        <v>233.297</v>
      </c>
      <c r="E159" s="124">
        <v>7</v>
      </c>
      <c r="F159" s="120">
        <v>100.95305500000001</v>
      </c>
      <c r="G159" s="124">
        <v>17</v>
      </c>
      <c r="H159" s="120">
        <v>7.203913548592582</v>
      </c>
      <c r="I159" s="129">
        <f t="shared" si="7"/>
        <v>341.45396854859257</v>
      </c>
    </row>
    <row r="160" spans="1:9" s="82" customFormat="1" ht="14.25" customHeight="1">
      <c r="A160" s="79">
        <v>14</v>
      </c>
      <c r="B160" s="88" t="s">
        <v>185</v>
      </c>
      <c r="C160" s="124">
        <v>8</v>
      </c>
      <c r="D160" s="125">
        <v>312.83499999999998</v>
      </c>
      <c r="E160" s="124">
        <v>2</v>
      </c>
      <c r="F160" s="120">
        <v>14.88</v>
      </c>
      <c r="G160" s="124">
        <v>14</v>
      </c>
      <c r="H160" s="120">
        <v>11.180011429801155</v>
      </c>
      <c r="I160" s="129">
        <f t="shared" si="7"/>
        <v>338.89501142980112</v>
      </c>
    </row>
    <row r="161" spans="1:9" s="82" customFormat="1" ht="14.25" customHeight="1">
      <c r="A161" s="79">
        <v>15</v>
      </c>
      <c r="B161" s="80" t="s">
        <v>164</v>
      </c>
      <c r="C161" s="124">
        <v>14</v>
      </c>
      <c r="D161" s="125">
        <v>48.935630000000003</v>
      </c>
      <c r="E161" s="124">
        <v>19</v>
      </c>
      <c r="F161" s="120">
        <v>152.736795</v>
      </c>
      <c r="G161" s="124">
        <v>27</v>
      </c>
      <c r="H161" s="120">
        <v>17.870153656451759</v>
      </c>
      <c r="I161" s="129">
        <f t="shared" si="7"/>
        <v>219.54257865645175</v>
      </c>
    </row>
    <row r="162" spans="1:9" s="82" customFormat="1" ht="14.25" customHeight="1">
      <c r="A162" s="79">
        <v>16</v>
      </c>
      <c r="B162" s="80" t="s">
        <v>176</v>
      </c>
      <c r="C162" s="124">
        <v>14</v>
      </c>
      <c r="D162" s="125">
        <v>189.19733600000001</v>
      </c>
      <c r="E162" s="124">
        <v>8</v>
      </c>
      <c r="F162" s="120">
        <v>7.2644409999999997</v>
      </c>
      <c r="G162" s="124">
        <v>9</v>
      </c>
      <c r="H162" s="120">
        <v>7.0290848508651056</v>
      </c>
      <c r="I162" s="129">
        <f t="shared" si="7"/>
        <v>203.49086185086512</v>
      </c>
    </row>
    <row r="163" spans="1:9" s="82" customFormat="1" ht="14.25" customHeight="1">
      <c r="A163" s="79">
        <v>17</v>
      </c>
      <c r="B163" s="80" t="s">
        <v>177</v>
      </c>
      <c r="C163" s="124">
        <v>16</v>
      </c>
      <c r="D163" s="125">
        <v>106.567727</v>
      </c>
      <c r="E163" s="124">
        <v>10</v>
      </c>
      <c r="F163" s="120">
        <v>19.599170999999998</v>
      </c>
      <c r="G163" s="124">
        <v>29</v>
      </c>
      <c r="H163" s="120">
        <v>16.384941518790544</v>
      </c>
      <c r="I163" s="129">
        <f t="shared" si="7"/>
        <v>142.55183951879056</v>
      </c>
    </row>
    <row r="164" spans="1:9" s="82" customFormat="1" ht="14.25" customHeight="1">
      <c r="A164" s="79">
        <v>18</v>
      </c>
      <c r="B164" s="80" t="s">
        <v>180</v>
      </c>
      <c r="C164" s="124">
        <v>4</v>
      </c>
      <c r="D164" s="125">
        <v>95.72</v>
      </c>
      <c r="E164" s="124">
        <v>7</v>
      </c>
      <c r="F164" s="120">
        <v>37.668056999999997</v>
      </c>
      <c r="G164" s="124">
        <v>0</v>
      </c>
      <c r="H164" s="120">
        <v>0</v>
      </c>
      <c r="I164" s="129">
        <f t="shared" si="7"/>
        <v>133.388057</v>
      </c>
    </row>
    <row r="165" spans="1:9" s="82" customFormat="1" ht="14.25" customHeight="1">
      <c r="A165" s="79">
        <v>19</v>
      </c>
      <c r="B165" s="80" t="s">
        <v>170</v>
      </c>
      <c r="C165" s="124">
        <v>17</v>
      </c>
      <c r="D165" s="125">
        <v>61.375</v>
      </c>
      <c r="E165" s="124">
        <v>14</v>
      </c>
      <c r="F165" s="120">
        <v>44.865720000000003</v>
      </c>
      <c r="G165" s="124">
        <v>29</v>
      </c>
      <c r="H165" s="120">
        <v>27.0023953542653</v>
      </c>
      <c r="I165" s="129">
        <f t="shared" si="7"/>
        <v>133.24311535426531</v>
      </c>
    </row>
    <row r="166" spans="1:9" s="82" customFormat="1" ht="14.25" customHeight="1">
      <c r="A166" s="79">
        <v>20</v>
      </c>
      <c r="B166" s="80" t="s">
        <v>169</v>
      </c>
      <c r="C166" s="124">
        <v>60</v>
      </c>
      <c r="D166" s="125">
        <v>119.524083</v>
      </c>
      <c r="E166" s="124">
        <v>7</v>
      </c>
      <c r="F166" s="120">
        <v>0.31796400000000002</v>
      </c>
      <c r="G166" s="124">
        <v>84</v>
      </c>
      <c r="H166" s="120">
        <v>7.2084469859103022</v>
      </c>
      <c r="I166" s="129">
        <f t="shared" si="7"/>
        <v>127.05049398591031</v>
      </c>
    </row>
    <row r="167" spans="1:9" s="82" customFormat="1" ht="14.25" customHeight="1">
      <c r="A167" s="79">
        <v>21</v>
      </c>
      <c r="B167" s="80" t="s">
        <v>181</v>
      </c>
      <c r="C167" s="124">
        <v>6</v>
      </c>
      <c r="D167" s="125">
        <v>87.3</v>
      </c>
      <c r="E167" s="124">
        <v>6</v>
      </c>
      <c r="F167" s="120">
        <v>22.08</v>
      </c>
      <c r="G167" s="124">
        <v>6</v>
      </c>
      <c r="H167" s="120">
        <v>3.6852256236541243</v>
      </c>
      <c r="I167" s="129">
        <f t="shared" si="7"/>
        <v>113.06522562365411</v>
      </c>
    </row>
    <row r="168" spans="1:9" s="82" customFormat="1" ht="14.25" customHeight="1">
      <c r="A168" s="79">
        <v>22</v>
      </c>
      <c r="B168" s="80" t="s">
        <v>173</v>
      </c>
      <c r="C168" s="124">
        <v>2</v>
      </c>
      <c r="D168" s="125">
        <v>64</v>
      </c>
      <c r="E168" s="124">
        <v>5</v>
      </c>
      <c r="F168" s="120">
        <v>44.3</v>
      </c>
      <c r="G168" s="124">
        <v>3</v>
      </c>
      <c r="H168" s="120">
        <v>4.247556598089008</v>
      </c>
      <c r="I168" s="129">
        <f t="shared" si="7"/>
        <v>112.547556598089</v>
      </c>
    </row>
    <row r="169" spans="1:9" s="82" customFormat="1" ht="14.25" customHeight="1">
      <c r="A169" s="79">
        <v>23</v>
      </c>
      <c r="B169" s="80" t="s">
        <v>171</v>
      </c>
      <c r="C169" s="124">
        <v>21</v>
      </c>
      <c r="D169" s="125">
        <v>55.097321000000001</v>
      </c>
      <c r="E169" s="124">
        <v>10</v>
      </c>
      <c r="F169" s="120">
        <v>15.414444</v>
      </c>
      <c r="G169" s="124">
        <v>18</v>
      </c>
      <c r="H169" s="120">
        <v>20.566953783308932</v>
      </c>
      <c r="I169" s="129">
        <f t="shared" si="7"/>
        <v>91.078718783308929</v>
      </c>
    </row>
    <row r="170" spans="1:9" s="82" customFormat="1" ht="14.25" customHeight="1">
      <c r="A170" s="79">
        <v>24</v>
      </c>
      <c r="B170" s="80" t="s">
        <v>172</v>
      </c>
      <c r="C170" s="124">
        <v>11</v>
      </c>
      <c r="D170" s="125">
        <v>30.645392000000001</v>
      </c>
      <c r="E170" s="124">
        <v>4</v>
      </c>
      <c r="F170" s="120">
        <v>15.115837000000001</v>
      </c>
      <c r="G170" s="124">
        <v>17</v>
      </c>
      <c r="H170" s="120">
        <v>23.402640749761559</v>
      </c>
      <c r="I170" s="129">
        <f t="shared" si="7"/>
        <v>69.16386974976156</v>
      </c>
    </row>
    <row r="171" spans="1:9" s="82" customFormat="1" ht="14.25" customHeight="1">
      <c r="A171" s="79">
        <v>25</v>
      </c>
      <c r="B171" s="80" t="s">
        <v>174</v>
      </c>
      <c r="C171" s="124">
        <v>5</v>
      </c>
      <c r="D171" s="125">
        <v>48.821202999999997</v>
      </c>
      <c r="E171" s="124">
        <v>0</v>
      </c>
      <c r="F171" s="120">
        <v>0</v>
      </c>
      <c r="G171" s="124">
        <v>9</v>
      </c>
      <c r="H171" s="120">
        <v>7.7834002883704878</v>
      </c>
      <c r="I171" s="129">
        <f t="shared" si="7"/>
        <v>56.604603288370484</v>
      </c>
    </row>
    <row r="172" spans="1:9" s="82" customFormat="1" ht="14.25" customHeight="1">
      <c r="A172" s="79">
        <v>26</v>
      </c>
      <c r="B172" s="71" t="s">
        <v>188</v>
      </c>
      <c r="C172" s="124">
        <v>5</v>
      </c>
      <c r="D172" s="125">
        <v>48.897666000000001</v>
      </c>
      <c r="E172" s="124">
        <v>0</v>
      </c>
      <c r="F172" s="120">
        <v>0</v>
      </c>
      <c r="G172" s="124">
        <v>6</v>
      </c>
      <c r="H172" s="120">
        <v>4.7502824154256515</v>
      </c>
      <c r="I172" s="129">
        <f t="shared" si="7"/>
        <v>53.647948415425653</v>
      </c>
    </row>
    <row r="173" spans="1:9" s="82" customFormat="1" ht="14.25" customHeight="1">
      <c r="A173" s="79">
        <v>27</v>
      </c>
      <c r="B173" s="80" t="s">
        <v>178</v>
      </c>
      <c r="C173" s="124">
        <v>10</v>
      </c>
      <c r="D173" s="125">
        <v>30.368815000000001</v>
      </c>
      <c r="E173" s="124">
        <v>7</v>
      </c>
      <c r="F173" s="120">
        <v>16.469301999999999</v>
      </c>
      <c r="G173" s="124">
        <v>14</v>
      </c>
      <c r="H173" s="120">
        <v>2.4367609671679431</v>
      </c>
      <c r="I173" s="129">
        <f t="shared" si="7"/>
        <v>49.274877967167939</v>
      </c>
    </row>
    <row r="174" spans="1:9" s="82" customFormat="1" ht="14.25" customHeight="1">
      <c r="A174" s="79">
        <v>28</v>
      </c>
      <c r="B174" s="88" t="s">
        <v>182</v>
      </c>
      <c r="C174" s="124">
        <v>3</v>
      </c>
      <c r="D174" s="125">
        <v>21.557449999999999</v>
      </c>
      <c r="E174" s="124">
        <v>1</v>
      </c>
      <c r="F174" s="120">
        <v>-0.248861</v>
      </c>
      <c r="G174" s="124">
        <v>23</v>
      </c>
      <c r="H174" s="120">
        <v>20.717992554015627</v>
      </c>
      <c r="I174" s="129">
        <f t="shared" si="7"/>
        <v>42.026581554015621</v>
      </c>
    </row>
    <row r="175" spans="1:9" s="82" customFormat="1" ht="14.25" customHeight="1">
      <c r="A175" s="79">
        <v>29</v>
      </c>
      <c r="B175" s="80" t="s">
        <v>205</v>
      </c>
      <c r="C175" s="124">
        <v>3</v>
      </c>
      <c r="D175" s="125">
        <v>31.574930999999999</v>
      </c>
      <c r="E175" s="124">
        <v>1</v>
      </c>
      <c r="F175" s="120">
        <v>0.46842099999999998</v>
      </c>
      <c r="G175" s="124">
        <v>7</v>
      </c>
      <c r="H175" s="120">
        <v>3.2826052924722395</v>
      </c>
      <c r="I175" s="129">
        <f t="shared" si="7"/>
        <v>35.325957292472239</v>
      </c>
    </row>
    <row r="176" spans="1:9" s="82" customFormat="1" ht="14.25" customHeight="1">
      <c r="A176" s="79">
        <v>30</v>
      </c>
      <c r="B176" s="80" t="s">
        <v>184</v>
      </c>
      <c r="C176" s="124">
        <v>5</v>
      </c>
      <c r="D176" s="125">
        <v>22.405566</v>
      </c>
      <c r="E176" s="124">
        <v>1</v>
      </c>
      <c r="F176" s="120">
        <v>10</v>
      </c>
      <c r="G176" s="124">
        <v>3</v>
      </c>
      <c r="H176" s="120">
        <v>0.91465993802186507</v>
      </c>
      <c r="I176" s="129">
        <f t="shared" si="7"/>
        <v>33.320225938021863</v>
      </c>
    </row>
    <row r="177" spans="1:9" s="82" customFormat="1" ht="14.25" customHeight="1">
      <c r="A177" s="79">
        <v>31</v>
      </c>
      <c r="B177" s="80" t="s">
        <v>189</v>
      </c>
      <c r="C177" s="124">
        <v>5</v>
      </c>
      <c r="D177" s="125">
        <v>18.38</v>
      </c>
      <c r="E177" s="124">
        <v>0</v>
      </c>
      <c r="F177" s="120">
        <v>0</v>
      </c>
      <c r="G177" s="124">
        <v>18</v>
      </c>
      <c r="H177" s="120">
        <v>6.4299888640526834</v>
      </c>
      <c r="I177" s="129">
        <f t="shared" si="7"/>
        <v>24.809988864052684</v>
      </c>
    </row>
    <row r="178" spans="1:9" s="82" customFormat="1" ht="14.25" customHeight="1">
      <c r="A178" s="79">
        <v>32</v>
      </c>
      <c r="B178" s="80" t="s">
        <v>179</v>
      </c>
      <c r="C178" s="124">
        <v>1</v>
      </c>
      <c r="D178" s="125">
        <v>0.28850999999999999</v>
      </c>
      <c r="E178" s="124">
        <v>3</v>
      </c>
      <c r="F178" s="120">
        <v>-2.34565</v>
      </c>
      <c r="G178" s="124">
        <v>10</v>
      </c>
      <c r="H178" s="120">
        <v>25.443532865369715</v>
      </c>
      <c r="I178" s="129">
        <f t="shared" si="7"/>
        <v>23.386392865369714</v>
      </c>
    </row>
    <row r="179" spans="1:9" s="82" customFormat="1" ht="14.25" customHeight="1">
      <c r="A179" s="79">
        <v>33</v>
      </c>
      <c r="B179" s="80" t="s">
        <v>186</v>
      </c>
      <c r="C179" s="124">
        <v>1</v>
      </c>
      <c r="D179" s="125">
        <v>0.4</v>
      </c>
      <c r="E179" s="124">
        <v>3</v>
      </c>
      <c r="F179" s="120">
        <v>8.8603579999999997</v>
      </c>
      <c r="G179" s="124">
        <v>9</v>
      </c>
      <c r="H179" s="120">
        <v>11.838211242145142</v>
      </c>
      <c r="I179" s="129">
        <f t="shared" ref="I179:I205" si="8">D179+F179+H179</f>
        <v>21.098569242145143</v>
      </c>
    </row>
    <row r="180" spans="1:9" s="82" customFormat="1" ht="14.25" customHeight="1">
      <c r="A180" s="79">
        <v>34</v>
      </c>
      <c r="B180" s="80" t="s">
        <v>187</v>
      </c>
      <c r="C180" s="124">
        <v>2</v>
      </c>
      <c r="D180" s="125">
        <v>1.934782</v>
      </c>
      <c r="E180" s="124">
        <v>2</v>
      </c>
      <c r="F180" s="120">
        <v>0.437</v>
      </c>
      <c r="G180" s="124">
        <v>10</v>
      </c>
      <c r="H180" s="120">
        <v>15.024976684772316</v>
      </c>
      <c r="I180" s="129">
        <f t="shared" si="8"/>
        <v>17.396758684772315</v>
      </c>
    </row>
    <row r="181" spans="1:9" s="82" customFormat="1" ht="14.25" customHeight="1">
      <c r="A181" s="79">
        <v>35</v>
      </c>
      <c r="B181" s="80" t="s">
        <v>192</v>
      </c>
      <c r="C181" s="124">
        <v>0</v>
      </c>
      <c r="D181" s="125">
        <v>0</v>
      </c>
      <c r="E181" s="124">
        <v>1</v>
      </c>
      <c r="F181" s="120">
        <v>1.726817</v>
      </c>
      <c r="G181" s="124">
        <v>6</v>
      </c>
      <c r="H181" s="120">
        <v>14.482927175690804</v>
      </c>
      <c r="I181" s="129">
        <f t="shared" si="8"/>
        <v>16.209744175690805</v>
      </c>
    </row>
    <row r="182" spans="1:9" s="82" customFormat="1" ht="14.25" customHeight="1">
      <c r="A182" s="79">
        <v>36</v>
      </c>
      <c r="B182" s="80" t="s">
        <v>201</v>
      </c>
      <c r="C182" s="124">
        <v>2</v>
      </c>
      <c r="D182" s="125">
        <v>9.5500000000000007</v>
      </c>
      <c r="E182" s="124">
        <v>0</v>
      </c>
      <c r="F182" s="120">
        <v>0</v>
      </c>
      <c r="G182" s="124">
        <v>4</v>
      </c>
      <c r="H182" s="120">
        <v>5.9918976499956971</v>
      </c>
      <c r="I182" s="129">
        <f t="shared" si="8"/>
        <v>15.541897649995697</v>
      </c>
    </row>
    <row r="183" spans="1:9" s="82" customFormat="1" ht="14.25" customHeight="1">
      <c r="A183" s="79">
        <v>37</v>
      </c>
      <c r="B183" s="80" t="s">
        <v>191</v>
      </c>
      <c r="C183" s="124">
        <v>2</v>
      </c>
      <c r="D183" s="125">
        <v>7.8</v>
      </c>
      <c r="E183" s="124">
        <v>0</v>
      </c>
      <c r="F183" s="120">
        <v>0</v>
      </c>
      <c r="G183" s="124">
        <v>34</v>
      </c>
      <c r="H183" s="120">
        <v>7.3559731089782119</v>
      </c>
      <c r="I183" s="129">
        <f t="shared" si="8"/>
        <v>15.155973108978213</v>
      </c>
    </row>
    <row r="184" spans="1:9" s="82" customFormat="1" ht="14.25" customHeight="1">
      <c r="A184" s="79">
        <v>38</v>
      </c>
      <c r="B184" s="71" t="s">
        <v>194</v>
      </c>
      <c r="C184" s="124">
        <v>0</v>
      </c>
      <c r="D184" s="125">
        <v>0</v>
      </c>
      <c r="E184" s="124">
        <v>1</v>
      </c>
      <c r="F184" s="120">
        <v>11.101331999999999</v>
      </c>
      <c r="G184" s="124">
        <v>94</v>
      </c>
      <c r="H184" s="120">
        <v>3.6638727952793313</v>
      </c>
      <c r="I184" s="129">
        <f t="shared" si="8"/>
        <v>14.765204795279331</v>
      </c>
    </row>
    <row r="185" spans="1:9" s="82" customFormat="1" ht="14.25" customHeight="1">
      <c r="A185" s="79">
        <v>39</v>
      </c>
      <c r="B185" s="80" t="s">
        <v>202</v>
      </c>
      <c r="C185" s="124">
        <v>1</v>
      </c>
      <c r="D185" s="125">
        <v>12</v>
      </c>
      <c r="E185" s="124">
        <v>0</v>
      </c>
      <c r="F185" s="120">
        <v>0</v>
      </c>
      <c r="G185" s="124">
        <v>4</v>
      </c>
      <c r="H185" s="120">
        <v>2.2957520493242662</v>
      </c>
      <c r="I185" s="129">
        <f t="shared" si="8"/>
        <v>14.295752049324266</v>
      </c>
    </row>
    <row r="186" spans="1:9" s="82" customFormat="1" ht="14.25" customHeight="1">
      <c r="A186" s="79">
        <v>40</v>
      </c>
      <c r="B186" s="80" t="s">
        <v>190</v>
      </c>
      <c r="C186" s="124">
        <v>1</v>
      </c>
      <c r="D186" s="125">
        <v>5</v>
      </c>
      <c r="E186" s="124">
        <v>0</v>
      </c>
      <c r="F186" s="120">
        <v>0</v>
      </c>
      <c r="G186" s="124">
        <v>16</v>
      </c>
      <c r="H186" s="120">
        <v>3.0511104415942212</v>
      </c>
      <c r="I186" s="129">
        <f t="shared" si="8"/>
        <v>8.0511104415942221</v>
      </c>
    </row>
    <row r="187" spans="1:9" s="82" customFormat="1" ht="14.25" customHeight="1">
      <c r="A187" s="79">
        <v>41</v>
      </c>
      <c r="B187" s="80" t="s">
        <v>209</v>
      </c>
      <c r="C187" s="124">
        <v>1</v>
      </c>
      <c r="D187" s="125">
        <v>2.2555999999999998</v>
      </c>
      <c r="E187" s="124">
        <v>0</v>
      </c>
      <c r="F187" s="120">
        <v>0</v>
      </c>
      <c r="G187" s="124">
        <v>1</v>
      </c>
      <c r="H187" s="120">
        <v>5.3989842472238996</v>
      </c>
      <c r="I187" s="129">
        <f t="shared" si="8"/>
        <v>7.6545842472238999</v>
      </c>
    </row>
    <row r="188" spans="1:9" s="82" customFormat="1" ht="14.25" customHeight="1">
      <c r="A188" s="79">
        <v>42</v>
      </c>
      <c r="B188" s="80" t="s">
        <v>199</v>
      </c>
      <c r="C188" s="124">
        <v>1</v>
      </c>
      <c r="D188" s="125">
        <v>1.5</v>
      </c>
      <c r="E188" s="124">
        <v>0</v>
      </c>
      <c r="F188" s="120">
        <v>0</v>
      </c>
      <c r="G188" s="124">
        <v>8</v>
      </c>
      <c r="H188" s="120">
        <v>5.2912359203322676</v>
      </c>
      <c r="I188" s="129">
        <f t="shared" si="8"/>
        <v>6.7912359203322676</v>
      </c>
    </row>
    <row r="189" spans="1:9" s="82" customFormat="1" ht="14.25" customHeight="1">
      <c r="A189" s="79">
        <v>43</v>
      </c>
      <c r="B189" s="80" t="s">
        <v>197</v>
      </c>
      <c r="C189" s="124">
        <v>1</v>
      </c>
      <c r="D189" s="125">
        <v>1.833132</v>
      </c>
      <c r="E189" s="124">
        <v>1</v>
      </c>
      <c r="F189" s="120">
        <v>1.5</v>
      </c>
      <c r="G189" s="124">
        <v>1</v>
      </c>
      <c r="H189" s="120">
        <v>2.3645967117155902</v>
      </c>
      <c r="I189" s="129">
        <f t="shared" si="8"/>
        <v>5.6977287117155901</v>
      </c>
    </row>
    <row r="190" spans="1:9" s="82" customFormat="1" ht="14.25" customHeight="1">
      <c r="A190" s="79">
        <v>44</v>
      </c>
      <c r="B190" s="80" t="s">
        <v>200</v>
      </c>
      <c r="C190" s="124">
        <v>0</v>
      </c>
      <c r="D190" s="125">
        <v>0</v>
      </c>
      <c r="E190" s="124">
        <v>1</v>
      </c>
      <c r="F190" s="120">
        <v>5</v>
      </c>
      <c r="G190" s="124">
        <v>1</v>
      </c>
      <c r="H190" s="120">
        <v>0.52485000000000004</v>
      </c>
      <c r="I190" s="129">
        <f t="shared" si="8"/>
        <v>5.5248499999999998</v>
      </c>
    </row>
    <row r="191" spans="1:9" s="82" customFormat="1" ht="14.25" customHeight="1">
      <c r="A191" s="79">
        <v>45</v>
      </c>
      <c r="B191" s="71" t="s">
        <v>196</v>
      </c>
      <c r="C191" s="124">
        <v>1</v>
      </c>
      <c r="D191" s="125">
        <v>2.0191560000000002</v>
      </c>
      <c r="E191" s="124">
        <v>0</v>
      </c>
      <c r="F191" s="120">
        <v>0</v>
      </c>
      <c r="G191" s="124">
        <v>5</v>
      </c>
      <c r="H191" s="120">
        <v>2.2859942501506456</v>
      </c>
      <c r="I191" s="129">
        <f t="shared" si="8"/>
        <v>4.3051502501506462</v>
      </c>
    </row>
    <row r="192" spans="1:9" s="82" customFormat="1" ht="14.25" customHeight="1">
      <c r="A192" s="79">
        <v>46</v>
      </c>
      <c r="B192" s="80" t="s">
        <v>193</v>
      </c>
      <c r="C192" s="124">
        <v>1</v>
      </c>
      <c r="D192" s="125">
        <v>4.0522470000000004</v>
      </c>
      <c r="E192" s="124">
        <v>0</v>
      </c>
      <c r="F192" s="120">
        <v>0</v>
      </c>
      <c r="G192" s="124">
        <v>0</v>
      </c>
      <c r="H192" s="120">
        <v>0</v>
      </c>
      <c r="I192" s="129">
        <f t="shared" si="8"/>
        <v>4.0522470000000004</v>
      </c>
    </row>
    <row r="193" spans="1:9" s="82" customFormat="1" ht="14.25" customHeight="1">
      <c r="A193" s="79">
        <v>47</v>
      </c>
      <c r="B193" s="80" t="s">
        <v>195</v>
      </c>
      <c r="C193" s="124">
        <v>1</v>
      </c>
      <c r="D193" s="125">
        <v>2.7</v>
      </c>
      <c r="E193" s="124">
        <v>0</v>
      </c>
      <c r="F193" s="120">
        <v>0</v>
      </c>
      <c r="G193" s="124">
        <v>1</v>
      </c>
      <c r="H193" s="120">
        <v>8.1776706550744593E-2</v>
      </c>
      <c r="I193" s="129">
        <f t="shared" si="8"/>
        <v>2.7817767065507448</v>
      </c>
    </row>
    <row r="194" spans="1:9" s="82" customFormat="1" ht="14.25" customHeight="1">
      <c r="A194" s="79">
        <v>48</v>
      </c>
      <c r="B194" s="80" t="s">
        <v>278</v>
      </c>
      <c r="C194" s="124">
        <v>0</v>
      </c>
      <c r="D194" s="125">
        <v>0</v>
      </c>
      <c r="E194" s="124">
        <v>0</v>
      </c>
      <c r="F194" s="120">
        <v>0</v>
      </c>
      <c r="G194" s="124">
        <v>1</v>
      </c>
      <c r="H194" s="120">
        <v>0.87892743393302897</v>
      </c>
      <c r="I194" s="129">
        <f t="shared" si="8"/>
        <v>0.87892743393302897</v>
      </c>
    </row>
    <row r="195" spans="1:9" s="82" customFormat="1" ht="14.25" customHeight="1">
      <c r="A195" s="79">
        <v>49</v>
      </c>
      <c r="B195" s="80" t="s">
        <v>198</v>
      </c>
      <c r="C195" s="124">
        <v>0</v>
      </c>
      <c r="D195" s="125">
        <v>0</v>
      </c>
      <c r="E195" s="124">
        <v>0</v>
      </c>
      <c r="F195" s="120">
        <v>0</v>
      </c>
      <c r="G195" s="124">
        <v>2</v>
      </c>
      <c r="H195" s="120">
        <v>0.86080743737625842</v>
      </c>
      <c r="I195" s="129">
        <f t="shared" si="8"/>
        <v>0.86080743737625842</v>
      </c>
    </row>
    <row r="196" spans="1:9" s="82" customFormat="1" ht="14.25" customHeight="1">
      <c r="A196" s="79">
        <v>50</v>
      </c>
      <c r="B196" s="80" t="s">
        <v>203</v>
      </c>
      <c r="C196" s="124">
        <v>1</v>
      </c>
      <c r="D196" s="125">
        <v>0.215</v>
      </c>
      <c r="E196" s="124">
        <v>0</v>
      </c>
      <c r="F196" s="120">
        <v>0</v>
      </c>
      <c r="G196" s="124">
        <v>3</v>
      </c>
      <c r="H196" s="120">
        <v>0.20280623224584671</v>
      </c>
      <c r="I196" s="129">
        <f t="shared" si="8"/>
        <v>0.41780623224584668</v>
      </c>
    </row>
    <row r="197" spans="1:9" s="82" customFormat="1" ht="14.25" customHeight="1">
      <c r="A197" s="79">
        <v>51</v>
      </c>
      <c r="B197" s="80" t="s">
        <v>204</v>
      </c>
      <c r="C197" s="124">
        <v>0</v>
      </c>
      <c r="D197" s="125">
        <v>0</v>
      </c>
      <c r="E197" s="124">
        <v>0</v>
      </c>
      <c r="F197" s="120">
        <v>0</v>
      </c>
      <c r="G197" s="124">
        <v>3</v>
      </c>
      <c r="H197" s="120">
        <v>0.30864250667125709</v>
      </c>
      <c r="I197" s="129">
        <f t="shared" si="8"/>
        <v>0.30864250667125709</v>
      </c>
    </row>
    <row r="198" spans="1:9" s="82" customFormat="1" ht="14.25" customHeight="1">
      <c r="A198" s="79">
        <v>52</v>
      </c>
      <c r="B198" s="80" t="s">
        <v>277</v>
      </c>
      <c r="C198" s="124">
        <v>1</v>
      </c>
      <c r="D198" s="125">
        <v>1E-4</v>
      </c>
      <c r="E198" s="124">
        <v>0</v>
      </c>
      <c r="F198" s="120">
        <v>0</v>
      </c>
      <c r="G198" s="124">
        <v>1</v>
      </c>
      <c r="H198" s="120">
        <v>0.13584661728501299</v>
      </c>
      <c r="I198" s="129">
        <f t="shared" si="8"/>
        <v>0.13594661728501298</v>
      </c>
    </row>
    <row r="199" spans="1:9" s="82" customFormat="1" ht="14.25" customHeight="1">
      <c r="A199" s="79">
        <v>53</v>
      </c>
      <c r="B199" s="80" t="s">
        <v>276</v>
      </c>
      <c r="C199" s="124">
        <v>0</v>
      </c>
      <c r="D199" s="125">
        <v>0</v>
      </c>
      <c r="E199" s="124">
        <v>0</v>
      </c>
      <c r="F199" s="120">
        <v>0</v>
      </c>
      <c r="G199" s="124">
        <v>2</v>
      </c>
      <c r="H199" s="120">
        <v>0.11621330808298187</v>
      </c>
      <c r="I199" s="129">
        <f t="shared" si="8"/>
        <v>0.11621330808298187</v>
      </c>
    </row>
    <row r="200" spans="1:9" s="82" customFormat="1" ht="14.25" customHeight="1">
      <c r="A200" s="79">
        <v>54</v>
      </c>
      <c r="B200" s="80" t="s">
        <v>282</v>
      </c>
      <c r="C200" s="124">
        <v>0</v>
      </c>
      <c r="D200" s="125">
        <v>0</v>
      </c>
      <c r="E200" s="124">
        <v>0</v>
      </c>
      <c r="F200" s="120">
        <v>0</v>
      </c>
      <c r="G200" s="124">
        <v>1</v>
      </c>
      <c r="H200" s="120">
        <v>0.115132994749075</v>
      </c>
      <c r="I200" s="129">
        <f t="shared" si="8"/>
        <v>0.115132994749075</v>
      </c>
    </row>
    <row r="201" spans="1:9" s="82" customFormat="1" ht="14.25" customHeight="1">
      <c r="A201" s="79">
        <v>55</v>
      </c>
      <c r="B201" s="80" t="s">
        <v>206</v>
      </c>
      <c r="C201" s="124">
        <v>0</v>
      </c>
      <c r="D201" s="125">
        <v>0</v>
      </c>
      <c r="E201" s="124">
        <v>0</v>
      </c>
      <c r="F201" s="120">
        <v>0</v>
      </c>
      <c r="G201" s="124">
        <v>1</v>
      </c>
      <c r="H201" s="120">
        <v>8.4090746061805999E-2</v>
      </c>
      <c r="I201" s="129">
        <f t="shared" si="8"/>
        <v>8.4090746061805999E-2</v>
      </c>
    </row>
    <row r="202" spans="1:9" s="82" customFormat="1" ht="14.25" customHeight="1">
      <c r="A202" s="79">
        <v>56</v>
      </c>
      <c r="B202" s="80" t="s">
        <v>208</v>
      </c>
      <c r="C202" s="124">
        <v>0</v>
      </c>
      <c r="D202" s="125">
        <v>0</v>
      </c>
      <c r="E202" s="124">
        <v>0</v>
      </c>
      <c r="F202" s="120">
        <v>0</v>
      </c>
      <c r="G202" s="124">
        <v>1</v>
      </c>
      <c r="H202" s="120">
        <v>4.3040371868812904E-2</v>
      </c>
      <c r="I202" s="129">
        <f t="shared" si="8"/>
        <v>4.3040371868812904E-2</v>
      </c>
    </row>
    <row r="203" spans="1:9" s="82" customFormat="1" ht="14.25" customHeight="1">
      <c r="A203" s="79">
        <v>57</v>
      </c>
      <c r="B203" s="80" t="s">
        <v>279</v>
      </c>
      <c r="C203" s="124">
        <v>0</v>
      </c>
      <c r="D203" s="125">
        <v>0</v>
      </c>
      <c r="E203" s="124">
        <v>0</v>
      </c>
      <c r="F203" s="120">
        <v>0</v>
      </c>
      <c r="G203" s="124">
        <v>1</v>
      </c>
      <c r="H203" s="120">
        <v>3.4432297495050397E-2</v>
      </c>
      <c r="I203" s="129">
        <f t="shared" si="8"/>
        <v>3.4432297495050397E-2</v>
      </c>
    </row>
    <row r="204" spans="1:9" s="82" customFormat="1" ht="14.25" customHeight="1">
      <c r="A204" s="79">
        <v>58</v>
      </c>
      <c r="B204" s="80" t="s">
        <v>175</v>
      </c>
      <c r="C204" s="124">
        <v>7</v>
      </c>
      <c r="D204" s="125">
        <v>33.102477999999998</v>
      </c>
      <c r="E204" s="124">
        <v>8</v>
      </c>
      <c r="F204" s="120">
        <v>-98.805726000000007</v>
      </c>
      <c r="G204" s="124">
        <v>15</v>
      </c>
      <c r="H204" s="120">
        <v>27.355556615305158</v>
      </c>
      <c r="I204" s="129">
        <f t="shared" si="8"/>
        <v>-38.347691384694841</v>
      </c>
    </row>
    <row r="205" spans="1:9" s="82" customFormat="1" ht="14.25" customHeight="1">
      <c r="A205" s="79">
        <v>59</v>
      </c>
      <c r="B205" s="80" t="s">
        <v>183</v>
      </c>
      <c r="C205" s="124">
        <v>0</v>
      </c>
      <c r="D205" s="125">
        <v>0</v>
      </c>
      <c r="E205" s="124">
        <v>2</v>
      </c>
      <c r="F205" s="120">
        <v>-158.50708299999999</v>
      </c>
      <c r="G205" s="124">
        <v>8</v>
      </c>
      <c r="H205" s="120">
        <v>23.220261392508387</v>
      </c>
      <c r="I205" s="129">
        <f t="shared" si="8"/>
        <v>-135.28682160749162</v>
      </c>
    </row>
    <row r="206" spans="1:9" s="77" customFormat="1" ht="13.2">
      <c r="A206" s="139" t="s">
        <v>63</v>
      </c>
      <c r="B206" s="140"/>
      <c r="C206" s="89">
        <f t="shared" ref="C206:I206" si="9">SUM(C147:C205)</f>
        <v>1620</v>
      </c>
      <c r="D206" s="90">
        <f t="shared" si="9"/>
        <v>9462.336687999994</v>
      </c>
      <c r="E206" s="89">
        <f t="shared" si="9"/>
        <v>619</v>
      </c>
      <c r="F206" s="123">
        <f t="shared" si="9"/>
        <v>4715.7804172890619</v>
      </c>
      <c r="G206" s="89">
        <f t="shared" si="9"/>
        <v>4459</v>
      </c>
      <c r="H206" s="123">
        <f t="shared" si="9"/>
        <v>4639.325824194776</v>
      </c>
      <c r="I206" s="131">
        <f t="shared" si="9"/>
        <v>18817.442929483841</v>
      </c>
    </row>
  </sheetData>
  <autoFilter ref="A9:I206"/>
  <sortState ref="B146:I204">
    <sortCondition descending="1" ref="I146:I204"/>
  </sortState>
  <mergeCells count="10">
    <mergeCell ref="A2:I2"/>
    <mergeCell ref="A206:B206"/>
    <mergeCell ref="A6:I6"/>
    <mergeCell ref="A7:I7"/>
    <mergeCell ref="A28:B28"/>
    <mergeCell ref="A33:I33"/>
    <mergeCell ref="A34:I34"/>
    <mergeCell ref="A141:B141"/>
    <mergeCell ref="A143:I143"/>
    <mergeCell ref="A144:I144"/>
  </mergeCells>
  <conditionalFormatting sqref="B145:B65581 B4:B142">
    <cfRule type="duplicateValues" dxfId="3" priority="70" stopIfTrue="1"/>
    <cfRule type="duplicateValues" dxfId="2" priority="71" stopIfTrue="1"/>
  </conditionalFormatting>
  <conditionalFormatting sqref="B147:B205">
    <cfRule type="duplicateValues" dxfId="1" priority="76" stopIfTrue="1"/>
  </conditionalFormatting>
  <conditionalFormatting sqref="B37:B140">
    <cfRule type="duplicateValues" dxfId="0" priority="82" stopIfTrue="1"/>
  </conditionalFormatting>
  <pageMargins left="0.45" right="0.45" top="0.5" bottom="0.5" header="0.3" footer="0.3"/>
  <pageSetup paperSize="9" scale="81" fitToHeight="0" orientation="portrait" r:id="rId1"/>
  <headerFooter>
    <oddFooter>Page &amp;P of &amp;N</oddFooter>
  </headerFooter>
  <rowBreaks count="2" manualBreakCount="2">
    <brk id="32" max="8" man="1"/>
    <brk id="14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9"/>
  <sheetViews>
    <sheetView tabSelected="1" zoomScaleNormal="100" workbookViewId="0">
      <selection activeCell="F34" sqref="F34"/>
    </sheetView>
  </sheetViews>
  <sheetFormatPr defaultColWidth="9.109375" defaultRowHeight="15.6"/>
  <cols>
    <col min="1" max="1" width="7.44140625" style="94" customWidth="1"/>
    <col min="2" max="2" width="51" style="93" customWidth="1"/>
    <col min="3" max="3" width="14.88671875" style="91" customWidth="1"/>
    <col min="4" max="4" width="16.44140625" style="95" customWidth="1"/>
    <col min="5" max="16384" width="9.109375" style="93"/>
  </cols>
  <sheetData>
    <row r="1" spans="1:8" ht="93.6" customHeight="1"/>
    <row r="2" spans="1:8">
      <c r="A2" s="138" t="s">
        <v>289</v>
      </c>
      <c r="B2" s="138"/>
      <c r="C2" s="138"/>
      <c r="D2" s="138"/>
      <c r="E2" s="111"/>
      <c r="F2" s="111"/>
      <c r="G2" s="111"/>
      <c r="H2" s="111"/>
    </row>
    <row r="4" spans="1:8" ht="15" customHeight="1">
      <c r="A4" s="149" t="s">
        <v>36</v>
      </c>
      <c r="B4" s="149"/>
      <c r="D4" s="92"/>
    </row>
    <row r="5" spans="1:8" ht="15" customHeight="1"/>
    <row r="6" spans="1:8" ht="15.75" customHeight="1">
      <c r="A6" s="148" t="s">
        <v>210</v>
      </c>
      <c r="B6" s="148"/>
      <c r="C6" s="148"/>
      <c r="D6" s="148"/>
    </row>
    <row r="7" spans="1:8" ht="15" customHeight="1">
      <c r="A7" s="150" t="s">
        <v>300</v>
      </c>
      <c r="B7" s="150"/>
      <c r="C7" s="150"/>
      <c r="D7" s="150"/>
    </row>
    <row r="8" spans="1:8" ht="15.75" customHeight="1"/>
    <row r="9" spans="1:8" ht="47.25" customHeight="1">
      <c r="A9" s="96" t="s">
        <v>211</v>
      </c>
      <c r="B9" s="97" t="s">
        <v>212</v>
      </c>
      <c r="C9" s="98" t="s">
        <v>213</v>
      </c>
      <c r="D9" s="99" t="s">
        <v>214</v>
      </c>
    </row>
    <row r="10" spans="1:8" ht="18" customHeight="1">
      <c r="A10" s="100">
        <v>1</v>
      </c>
      <c r="B10" s="115" t="s">
        <v>46</v>
      </c>
      <c r="C10" s="116">
        <v>14930</v>
      </c>
      <c r="D10" s="117">
        <v>222326.21938886994</v>
      </c>
    </row>
    <row r="11" spans="1:8" ht="18" customHeight="1">
      <c r="A11" s="100">
        <v>2</v>
      </c>
      <c r="B11" s="115" t="s">
        <v>48</v>
      </c>
      <c r="C11" s="116">
        <v>915</v>
      </c>
      <c r="D11" s="117">
        <v>59755.919749610002</v>
      </c>
    </row>
    <row r="12" spans="1:8" ht="18" customHeight="1">
      <c r="A12" s="100">
        <v>3</v>
      </c>
      <c r="B12" s="115" t="s">
        <v>45</v>
      </c>
      <c r="C12" s="116">
        <v>136</v>
      </c>
      <c r="D12" s="117">
        <v>27537.934749</v>
      </c>
    </row>
    <row r="13" spans="1:8" ht="18" customHeight="1">
      <c r="A13" s="100">
        <v>4</v>
      </c>
      <c r="B13" s="115" t="s">
        <v>53</v>
      </c>
      <c r="C13" s="116">
        <v>1745</v>
      </c>
      <c r="D13" s="117">
        <v>13974.797703650001</v>
      </c>
    </row>
    <row r="14" spans="1:8" ht="18" customHeight="1">
      <c r="A14" s="100">
        <v>5</v>
      </c>
      <c r="B14" s="115" t="s">
        <v>50</v>
      </c>
      <c r="C14" s="116">
        <v>882</v>
      </c>
      <c r="D14" s="117">
        <v>12329.205714510001</v>
      </c>
    </row>
    <row r="15" spans="1:8" ht="18" customHeight="1">
      <c r="A15" s="100">
        <v>6</v>
      </c>
      <c r="B15" s="115" t="s">
        <v>47</v>
      </c>
      <c r="C15" s="116">
        <v>4995</v>
      </c>
      <c r="D15" s="117">
        <v>8267.9853459900005</v>
      </c>
    </row>
    <row r="16" spans="1:8" ht="18" customHeight="1">
      <c r="A16" s="100">
        <v>7</v>
      </c>
      <c r="B16" s="115" t="s">
        <v>51</v>
      </c>
      <c r="C16" s="116">
        <v>860</v>
      </c>
      <c r="D16" s="117">
        <v>5161.7184092399993</v>
      </c>
    </row>
    <row r="17" spans="1:4" ht="18" customHeight="1">
      <c r="A17" s="100">
        <v>8</v>
      </c>
      <c r="B17" s="115" t="s">
        <v>60</v>
      </c>
      <c r="C17" s="116">
        <v>108</v>
      </c>
      <c r="D17" s="117">
        <v>4896.9483710000004</v>
      </c>
    </row>
    <row r="18" spans="1:4" ht="18" customHeight="1">
      <c r="A18" s="100">
        <v>9</v>
      </c>
      <c r="B18" s="115" t="s">
        <v>56</v>
      </c>
      <c r="C18" s="116">
        <v>561</v>
      </c>
      <c r="D18" s="117">
        <v>4398.5355816000001</v>
      </c>
    </row>
    <row r="19" spans="1:4" ht="18" customHeight="1">
      <c r="A19" s="100">
        <v>10</v>
      </c>
      <c r="B19" s="115" t="s">
        <v>55</v>
      </c>
      <c r="C19" s="116">
        <v>2279</v>
      </c>
      <c r="D19" s="117">
        <v>3938.7143740000001</v>
      </c>
    </row>
    <row r="20" spans="1:4" ht="18" customHeight="1">
      <c r="A20" s="100">
        <v>11</v>
      </c>
      <c r="B20" s="115" t="s">
        <v>54</v>
      </c>
      <c r="C20" s="116">
        <v>501</v>
      </c>
      <c r="D20" s="117">
        <v>3609.854499</v>
      </c>
    </row>
    <row r="21" spans="1:4" ht="18" customHeight="1">
      <c r="A21" s="100">
        <v>12</v>
      </c>
      <c r="B21" s="115" t="s">
        <v>49</v>
      </c>
      <c r="C21" s="116">
        <v>3415</v>
      </c>
      <c r="D21" s="117">
        <v>3517.7401805</v>
      </c>
    </row>
    <row r="22" spans="1:4" ht="18" customHeight="1">
      <c r="A22" s="100">
        <v>13</v>
      </c>
      <c r="B22" s="115" t="s">
        <v>61</v>
      </c>
      <c r="C22" s="116">
        <v>137</v>
      </c>
      <c r="D22" s="117">
        <v>3390.891239</v>
      </c>
    </row>
    <row r="23" spans="1:4" ht="18" customHeight="1">
      <c r="A23" s="100">
        <v>14</v>
      </c>
      <c r="B23" s="115" t="s">
        <v>58</v>
      </c>
      <c r="C23" s="116">
        <v>78</v>
      </c>
      <c r="D23" s="117">
        <v>2859.304517</v>
      </c>
    </row>
    <row r="24" spans="1:4" ht="18" customHeight="1">
      <c r="A24" s="100">
        <v>15</v>
      </c>
      <c r="B24" s="115" t="s">
        <v>59</v>
      </c>
      <c r="C24" s="116">
        <v>153</v>
      </c>
      <c r="D24" s="117">
        <v>1982.3536349999999</v>
      </c>
    </row>
    <row r="25" spans="1:4" ht="18" customHeight="1">
      <c r="A25" s="100">
        <v>16</v>
      </c>
      <c r="B25" s="115" t="s">
        <v>57</v>
      </c>
      <c r="C25" s="116">
        <v>471</v>
      </c>
      <c r="D25" s="117">
        <v>986.51379399999996</v>
      </c>
    </row>
    <row r="26" spans="1:4" ht="18" customHeight="1">
      <c r="A26" s="100">
        <v>17</v>
      </c>
      <c r="B26" s="115" t="s">
        <v>52</v>
      </c>
      <c r="C26" s="116">
        <v>76</v>
      </c>
      <c r="D26" s="117">
        <v>826.24447899999996</v>
      </c>
    </row>
    <row r="27" spans="1:4" ht="18" customHeight="1">
      <c r="A27" s="100">
        <v>18</v>
      </c>
      <c r="B27" s="115" t="s">
        <v>62</v>
      </c>
      <c r="C27" s="116">
        <v>143</v>
      </c>
      <c r="D27" s="117">
        <v>807.85220600000002</v>
      </c>
    </row>
    <row r="28" spans="1:4">
      <c r="A28" s="100">
        <v>19</v>
      </c>
      <c r="B28" s="115" t="s">
        <v>215</v>
      </c>
      <c r="C28" s="116">
        <v>6</v>
      </c>
      <c r="D28" s="117">
        <v>8.3710439999999995</v>
      </c>
    </row>
    <row r="29" spans="1:4" ht="17.25" customHeight="1">
      <c r="A29" s="147" t="s">
        <v>216</v>
      </c>
      <c r="B29" s="147"/>
      <c r="C29" s="104">
        <f>SUM(C10:C28)</f>
        <v>32391</v>
      </c>
      <c r="D29" s="105">
        <f>SUM(D10:D28)</f>
        <v>380577.10498097003</v>
      </c>
    </row>
    <row r="30" spans="1:4" ht="28.8" customHeight="1"/>
    <row r="31" spans="1:4" ht="27.6" customHeight="1"/>
    <row r="32" spans="1:4" ht="12.75" customHeight="1"/>
    <row r="33" spans="1:4" ht="12.75" customHeight="1"/>
    <row r="34" spans="1:4" ht="12.75" customHeight="1"/>
    <row r="35" spans="1:4" ht="24" customHeight="1">
      <c r="A35" s="148" t="s">
        <v>217</v>
      </c>
      <c r="B35" s="148"/>
      <c r="C35" s="148"/>
      <c r="D35" s="148"/>
    </row>
    <row r="36" spans="1:4" ht="12" customHeight="1">
      <c r="A36" s="151" t="str">
        <f>A7</f>
        <v>(Lũy kế các dự án còn hiệu lực đến ngày 20/07/2020)</v>
      </c>
      <c r="B36" s="151"/>
      <c r="C36" s="151"/>
      <c r="D36" s="151"/>
    </row>
    <row r="37" spans="1:4" ht="15.75" customHeight="1"/>
    <row r="38" spans="1:4" ht="46.8">
      <c r="A38" s="96" t="s">
        <v>211</v>
      </c>
      <c r="B38" s="97" t="s">
        <v>218</v>
      </c>
      <c r="C38" s="98" t="s">
        <v>213</v>
      </c>
      <c r="D38" s="99" t="s">
        <v>219</v>
      </c>
    </row>
    <row r="39" spans="1:4" ht="18" customHeight="1">
      <c r="A39" s="100">
        <v>1</v>
      </c>
      <c r="B39" s="101" t="s">
        <v>68</v>
      </c>
      <c r="C39" s="102">
        <v>8859</v>
      </c>
      <c r="D39" s="103">
        <v>70059.498993140005</v>
      </c>
    </row>
    <row r="40" spans="1:4" ht="18" customHeight="1">
      <c r="A40" s="100">
        <v>2</v>
      </c>
      <c r="B40" s="101" t="s">
        <v>67</v>
      </c>
      <c r="C40" s="102">
        <v>4568</v>
      </c>
      <c r="D40" s="103">
        <v>60222.735817019995</v>
      </c>
    </row>
    <row r="41" spans="1:4" ht="18" customHeight="1">
      <c r="A41" s="100">
        <v>3</v>
      </c>
      <c r="B41" s="101" t="s">
        <v>65</v>
      </c>
      <c r="C41" s="102">
        <v>2544</v>
      </c>
      <c r="D41" s="103">
        <v>54980.458625250001</v>
      </c>
    </row>
    <row r="42" spans="1:4" ht="18" customHeight="1">
      <c r="A42" s="100">
        <v>4</v>
      </c>
      <c r="B42" s="101" t="s">
        <v>69</v>
      </c>
      <c r="C42" s="102">
        <v>2755</v>
      </c>
      <c r="D42" s="103">
        <v>33164.76632345</v>
      </c>
    </row>
    <row r="43" spans="1:4" ht="18" customHeight="1">
      <c r="A43" s="100">
        <v>5</v>
      </c>
      <c r="B43" s="101" t="s">
        <v>70</v>
      </c>
      <c r="C43" s="102">
        <v>1898</v>
      </c>
      <c r="D43" s="103">
        <v>24809.598651929999</v>
      </c>
    </row>
    <row r="44" spans="1:4" ht="18" customHeight="1">
      <c r="A44" s="100">
        <v>6</v>
      </c>
      <c r="B44" s="101" t="s">
        <v>71</v>
      </c>
      <c r="C44" s="102">
        <v>863</v>
      </c>
      <c r="D44" s="103">
        <v>22251.502478729999</v>
      </c>
    </row>
    <row r="45" spans="1:4" ht="18" customHeight="1">
      <c r="A45" s="100">
        <v>7</v>
      </c>
      <c r="B45" s="101" t="s">
        <v>66</v>
      </c>
      <c r="C45" s="102">
        <v>3032</v>
      </c>
      <c r="D45" s="103">
        <v>21077.181207430003</v>
      </c>
    </row>
    <row r="46" spans="1:4" ht="18" customHeight="1">
      <c r="A46" s="100">
        <v>8</v>
      </c>
      <c r="B46" s="101" t="s">
        <v>72</v>
      </c>
      <c r="C46" s="102">
        <v>633</v>
      </c>
      <c r="D46" s="103">
        <v>12766.022777</v>
      </c>
    </row>
    <row r="47" spans="1:4" ht="18" customHeight="1">
      <c r="A47" s="100">
        <v>9</v>
      </c>
      <c r="B47" s="101" t="s">
        <v>77</v>
      </c>
      <c r="C47" s="102">
        <v>578</v>
      </c>
      <c r="D47" s="103">
        <v>12411.1113516</v>
      </c>
    </row>
    <row r="48" spans="1:4" ht="18" customHeight="1">
      <c r="A48" s="100">
        <v>10</v>
      </c>
      <c r="B48" s="101" t="s">
        <v>74</v>
      </c>
      <c r="C48" s="102">
        <v>361</v>
      </c>
      <c r="D48" s="103">
        <v>10308.514413999999</v>
      </c>
    </row>
    <row r="49" spans="1:4" ht="18" customHeight="1">
      <c r="A49" s="100">
        <v>11</v>
      </c>
      <c r="B49" s="101" t="s">
        <v>76</v>
      </c>
      <c r="C49" s="102">
        <v>1048</v>
      </c>
      <c r="D49" s="103">
        <v>9335.2781901199996</v>
      </c>
    </row>
    <row r="50" spans="1:4" ht="18" customHeight="1">
      <c r="A50" s="100">
        <v>12</v>
      </c>
      <c r="B50" s="101" t="s">
        <v>80</v>
      </c>
      <c r="C50" s="102">
        <v>373</v>
      </c>
      <c r="D50" s="103">
        <v>7528.8520070000004</v>
      </c>
    </row>
    <row r="51" spans="1:4" ht="18" customHeight="1">
      <c r="A51" s="100">
        <v>13</v>
      </c>
      <c r="B51" s="101" t="s">
        <v>82</v>
      </c>
      <c r="C51" s="102">
        <v>119</v>
      </c>
      <c r="D51" s="103">
        <v>7246.7504230000004</v>
      </c>
    </row>
    <row r="52" spans="1:4" ht="18" customHeight="1">
      <c r="A52" s="100">
        <v>14</v>
      </c>
      <c r="B52" s="101" t="s">
        <v>84</v>
      </c>
      <c r="C52" s="102">
        <v>210</v>
      </c>
      <c r="D52" s="103">
        <v>5046.6029799999997</v>
      </c>
    </row>
    <row r="53" spans="1:4" ht="18" customHeight="1">
      <c r="A53" s="100">
        <v>15</v>
      </c>
      <c r="B53" s="101" t="s">
        <v>75</v>
      </c>
      <c r="C53" s="102">
        <v>396</v>
      </c>
      <c r="D53" s="103">
        <v>3598.505028</v>
      </c>
    </row>
    <row r="54" spans="1:4" ht="18" customHeight="1">
      <c r="A54" s="100">
        <v>16</v>
      </c>
      <c r="B54" s="101" t="s">
        <v>79</v>
      </c>
      <c r="C54" s="102">
        <v>595</v>
      </c>
      <c r="D54" s="103">
        <v>3578.7311960000002</v>
      </c>
    </row>
    <row r="55" spans="1:4" ht="18" customHeight="1">
      <c r="A55" s="100">
        <v>17</v>
      </c>
      <c r="B55" s="101" t="s">
        <v>85</v>
      </c>
      <c r="C55" s="102">
        <v>370</v>
      </c>
      <c r="D55" s="103">
        <v>2093.438232</v>
      </c>
    </row>
    <row r="56" spans="1:4" ht="18" customHeight="1">
      <c r="A56" s="100">
        <v>18</v>
      </c>
      <c r="B56" s="101" t="s">
        <v>86</v>
      </c>
      <c r="C56" s="102">
        <v>52</v>
      </c>
      <c r="D56" s="103">
        <v>2092.0619689999999</v>
      </c>
    </row>
    <row r="57" spans="1:4" ht="18" customHeight="1">
      <c r="A57" s="100">
        <v>19</v>
      </c>
      <c r="B57" s="101" t="s">
        <v>90</v>
      </c>
      <c r="C57" s="102">
        <v>170</v>
      </c>
      <c r="D57" s="103">
        <v>2039.85865575</v>
      </c>
    </row>
    <row r="58" spans="1:4" ht="18" customHeight="1">
      <c r="A58" s="100">
        <v>20</v>
      </c>
      <c r="B58" s="101" t="s">
        <v>78</v>
      </c>
      <c r="C58" s="102">
        <v>511</v>
      </c>
      <c r="D58" s="103">
        <v>1915.7070920000001</v>
      </c>
    </row>
    <row r="59" spans="1:4" ht="18" customHeight="1">
      <c r="A59" s="100">
        <v>21</v>
      </c>
      <c r="B59" s="101" t="s">
        <v>83</v>
      </c>
      <c r="C59" s="102">
        <v>222</v>
      </c>
      <c r="D59" s="103">
        <v>1476.823549</v>
      </c>
    </row>
    <row r="60" spans="1:4" ht="18" customHeight="1">
      <c r="A60" s="100">
        <v>22</v>
      </c>
      <c r="B60" s="101" t="s">
        <v>106</v>
      </c>
      <c r="C60" s="102">
        <v>75</v>
      </c>
      <c r="D60" s="103">
        <v>1121.0252635499999</v>
      </c>
    </row>
    <row r="61" spans="1:4" ht="18" customHeight="1">
      <c r="A61" s="100">
        <v>23</v>
      </c>
      <c r="B61" s="101" t="s">
        <v>220</v>
      </c>
      <c r="C61" s="102">
        <v>165</v>
      </c>
      <c r="D61" s="103">
        <v>1069.4257110000001</v>
      </c>
    </row>
    <row r="62" spans="1:4" ht="18" customHeight="1">
      <c r="A62" s="100">
        <v>24</v>
      </c>
      <c r="B62" s="101" t="s">
        <v>93</v>
      </c>
      <c r="C62" s="102">
        <v>20</v>
      </c>
      <c r="D62" s="103">
        <v>968.65800000000002</v>
      </c>
    </row>
    <row r="63" spans="1:4" ht="18" customHeight="1">
      <c r="A63" s="100">
        <v>25</v>
      </c>
      <c r="B63" s="101" t="s">
        <v>96</v>
      </c>
      <c r="C63" s="102">
        <v>142</v>
      </c>
      <c r="D63" s="103">
        <v>943.23847899999998</v>
      </c>
    </row>
    <row r="64" spans="1:4" ht="18" customHeight="1">
      <c r="A64" s="100">
        <v>26</v>
      </c>
      <c r="B64" s="101" t="s">
        <v>89</v>
      </c>
      <c r="C64" s="102">
        <v>282</v>
      </c>
      <c r="D64" s="103">
        <v>887.33996100000002</v>
      </c>
    </row>
    <row r="65" spans="1:4" ht="18" customHeight="1">
      <c r="A65" s="100">
        <v>27</v>
      </c>
      <c r="B65" s="101" t="s">
        <v>102</v>
      </c>
      <c r="C65" s="102">
        <v>25</v>
      </c>
      <c r="D65" s="103">
        <v>708.59799999999996</v>
      </c>
    </row>
    <row r="66" spans="1:4" ht="18" customHeight="1">
      <c r="A66" s="100">
        <v>28</v>
      </c>
      <c r="B66" s="101" t="s">
        <v>116</v>
      </c>
      <c r="C66" s="102">
        <v>94</v>
      </c>
      <c r="D66" s="103">
        <v>590.637021</v>
      </c>
    </row>
    <row r="67" spans="1:4" ht="18" customHeight="1">
      <c r="A67" s="100">
        <v>29</v>
      </c>
      <c r="B67" s="101" t="s">
        <v>123</v>
      </c>
      <c r="C67" s="102">
        <v>19</v>
      </c>
      <c r="D67" s="103">
        <v>478.66195699999997</v>
      </c>
    </row>
    <row r="68" spans="1:4" ht="18" customHeight="1">
      <c r="A68" s="100">
        <v>30</v>
      </c>
      <c r="B68" s="101" t="s">
        <v>101</v>
      </c>
      <c r="C68" s="102">
        <v>140</v>
      </c>
      <c r="D68" s="103">
        <v>431.76704000000001</v>
      </c>
    </row>
    <row r="69" spans="1:4" ht="18" customHeight="1">
      <c r="A69" s="100">
        <v>31</v>
      </c>
      <c r="B69" s="101" t="s">
        <v>104</v>
      </c>
      <c r="C69" s="102">
        <v>115</v>
      </c>
      <c r="D69" s="103">
        <v>389.60131999999999</v>
      </c>
    </row>
    <row r="70" spans="1:4" ht="18" customHeight="1">
      <c r="A70" s="100">
        <v>32</v>
      </c>
      <c r="B70" s="101" t="s">
        <v>221</v>
      </c>
      <c r="C70" s="102">
        <v>54</v>
      </c>
      <c r="D70" s="103">
        <v>388.63416599999999</v>
      </c>
    </row>
    <row r="71" spans="1:4" ht="18" customHeight="1">
      <c r="A71" s="100">
        <v>33</v>
      </c>
      <c r="B71" s="101" t="s">
        <v>118</v>
      </c>
      <c r="C71" s="102">
        <v>81</v>
      </c>
      <c r="D71" s="103">
        <v>378.19533899999999</v>
      </c>
    </row>
    <row r="72" spans="1:4" ht="18" customHeight="1">
      <c r="A72" s="100">
        <v>34</v>
      </c>
      <c r="B72" s="101" t="s">
        <v>73</v>
      </c>
      <c r="C72" s="102">
        <v>21</v>
      </c>
      <c r="D72" s="103">
        <v>371.839496</v>
      </c>
    </row>
    <row r="73" spans="1:4" ht="18" customHeight="1">
      <c r="A73" s="100">
        <v>35</v>
      </c>
      <c r="B73" s="101" t="s">
        <v>222</v>
      </c>
      <c r="C73" s="102">
        <v>11</v>
      </c>
      <c r="D73" s="103">
        <v>357.359667</v>
      </c>
    </row>
    <row r="74" spans="1:4" ht="18" customHeight="1">
      <c r="A74" s="100">
        <v>36</v>
      </c>
      <c r="B74" s="101" t="s">
        <v>88</v>
      </c>
      <c r="C74" s="102">
        <v>11</v>
      </c>
      <c r="D74" s="103">
        <v>292.151589</v>
      </c>
    </row>
    <row r="75" spans="1:4" ht="18" customHeight="1">
      <c r="A75" s="100">
        <v>37</v>
      </c>
      <c r="B75" s="101" t="s">
        <v>95</v>
      </c>
      <c r="C75" s="102">
        <v>77</v>
      </c>
      <c r="D75" s="103">
        <v>265.28499599999998</v>
      </c>
    </row>
    <row r="76" spans="1:4" ht="18" customHeight="1">
      <c r="A76" s="100">
        <v>38</v>
      </c>
      <c r="B76" s="101" t="s">
        <v>113</v>
      </c>
      <c r="C76" s="102">
        <v>42</v>
      </c>
      <c r="D76" s="103">
        <v>209.50231500000001</v>
      </c>
    </row>
    <row r="77" spans="1:4" ht="18" customHeight="1">
      <c r="A77" s="100">
        <v>39</v>
      </c>
      <c r="B77" s="101" t="s">
        <v>87</v>
      </c>
      <c r="C77" s="102">
        <v>27</v>
      </c>
      <c r="D77" s="103">
        <v>204.116468</v>
      </c>
    </row>
    <row r="78" spans="1:4" ht="18" customHeight="1">
      <c r="A78" s="100">
        <v>40</v>
      </c>
      <c r="B78" s="101" t="s">
        <v>223</v>
      </c>
      <c r="C78" s="102">
        <v>46</v>
      </c>
      <c r="D78" s="103">
        <v>191.92662300000001</v>
      </c>
    </row>
    <row r="79" spans="1:4" ht="18" customHeight="1">
      <c r="A79" s="100">
        <v>41</v>
      </c>
      <c r="B79" s="101" t="s">
        <v>224</v>
      </c>
      <c r="C79" s="102">
        <v>2</v>
      </c>
      <c r="D79" s="103">
        <v>172</v>
      </c>
    </row>
    <row r="80" spans="1:4" ht="18" customHeight="1">
      <c r="A80" s="100">
        <v>42</v>
      </c>
      <c r="B80" s="101" t="s">
        <v>81</v>
      </c>
      <c r="C80" s="102">
        <v>23</v>
      </c>
      <c r="D80" s="103">
        <v>170.09</v>
      </c>
    </row>
    <row r="81" spans="1:4" ht="18" customHeight="1">
      <c r="A81" s="100">
        <v>43</v>
      </c>
      <c r="B81" s="101" t="s">
        <v>127</v>
      </c>
      <c r="C81" s="102">
        <v>17</v>
      </c>
      <c r="D81" s="103">
        <v>166.675093</v>
      </c>
    </row>
    <row r="82" spans="1:4" ht="18" customHeight="1">
      <c r="A82" s="100">
        <v>44</v>
      </c>
      <c r="B82" s="101" t="s">
        <v>114</v>
      </c>
      <c r="C82" s="102">
        <v>35</v>
      </c>
      <c r="D82" s="103">
        <v>147.256699</v>
      </c>
    </row>
    <row r="83" spans="1:4" ht="18" customHeight="1">
      <c r="A83" s="100">
        <v>45</v>
      </c>
      <c r="B83" s="101" t="s">
        <v>134</v>
      </c>
      <c r="C83" s="102">
        <v>12</v>
      </c>
      <c r="D83" s="103">
        <v>140.81197900000001</v>
      </c>
    </row>
    <row r="84" spans="1:4" ht="18" customHeight="1">
      <c r="A84" s="100">
        <v>46</v>
      </c>
      <c r="B84" s="101" t="s">
        <v>122</v>
      </c>
      <c r="C84" s="102">
        <v>75</v>
      </c>
      <c r="D84" s="103">
        <v>112.750916</v>
      </c>
    </row>
    <row r="85" spans="1:4" ht="18" customHeight="1">
      <c r="A85" s="100">
        <v>47</v>
      </c>
      <c r="B85" s="101" t="s">
        <v>225</v>
      </c>
      <c r="C85" s="102">
        <v>9</v>
      </c>
      <c r="D85" s="103">
        <v>109.313075</v>
      </c>
    </row>
    <row r="86" spans="1:4" ht="18" customHeight="1">
      <c r="A86" s="100">
        <v>48</v>
      </c>
      <c r="B86" s="101" t="s">
        <v>121</v>
      </c>
      <c r="C86" s="102">
        <v>39</v>
      </c>
      <c r="D86" s="103">
        <v>90.988470000000007</v>
      </c>
    </row>
    <row r="87" spans="1:4" ht="18" customHeight="1">
      <c r="A87" s="100">
        <v>49</v>
      </c>
      <c r="B87" s="101" t="s">
        <v>226</v>
      </c>
      <c r="C87" s="102">
        <v>4</v>
      </c>
      <c r="D87" s="103">
        <v>82.8</v>
      </c>
    </row>
    <row r="88" spans="1:4" ht="18" customHeight="1">
      <c r="A88" s="100">
        <v>50</v>
      </c>
      <c r="B88" s="101" t="s">
        <v>98</v>
      </c>
      <c r="C88" s="102">
        <v>31</v>
      </c>
      <c r="D88" s="103">
        <v>71.260721000000004</v>
      </c>
    </row>
    <row r="89" spans="1:4" ht="18" customHeight="1">
      <c r="A89" s="100">
        <v>51</v>
      </c>
      <c r="B89" s="101" t="s">
        <v>110</v>
      </c>
      <c r="C89" s="102">
        <v>9</v>
      </c>
      <c r="D89" s="103">
        <v>70.958528000000001</v>
      </c>
    </row>
    <row r="90" spans="1:4" ht="18" customHeight="1">
      <c r="A90" s="100">
        <v>52</v>
      </c>
      <c r="B90" s="101" t="s">
        <v>227</v>
      </c>
      <c r="C90" s="102">
        <v>3</v>
      </c>
      <c r="D90" s="103">
        <v>68.393000000000001</v>
      </c>
    </row>
    <row r="91" spans="1:4" ht="18" customHeight="1">
      <c r="A91" s="100">
        <v>53</v>
      </c>
      <c r="B91" s="101" t="s">
        <v>99</v>
      </c>
      <c r="C91" s="102">
        <v>26</v>
      </c>
      <c r="D91" s="103">
        <v>68.371229</v>
      </c>
    </row>
    <row r="92" spans="1:4" ht="18" customHeight="1">
      <c r="A92" s="100">
        <v>54</v>
      </c>
      <c r="B92" s="101" t="s">
        <v>143</v>
      </c>
      <c r="C92" s="102">
        <v>19</v>
      </c>
      <c r="D92" s="103">
        <v>66.944402999999994</v>
      </c>
    </row>
    <row r="93" spans="1:4" ht="18" customHeight="1">
      <c r="A93" s="100">
        <v>55</v>
      </c>
      <c r="B93" s="101" t="s">
        <v>228</v>
      </c>
      <c r="C93" s="102">
        <v>4</v>
      </c>
      <c r="D93" s="103">
        <v>56.703420000000001</v>
      </c>
    </row>
    <row r="94" spans="1:4" ht="18" customHeight="1">
      <c r="A94" s="100">
        <v>56</v>
      </c>
      <c r="B94" s="101" t="s">
        <v>92</v>
      </c>
      <c r="C94" s="102">
        <v>24</v>
      </c>
      <c r="D94" s="103">
        <v>52.137739000000003</v>
      </c>
    </row>
    <row r="95" spans="1:4" ht="18" customHeight="1">
      <c r="A95" s="100">
        <v>57</v>
      </c>
      <c r="B95" s="101" t="s">
        <v>229</v>
      </c>
      <c r="C95" s="102">
        <v>5</v>
      </c>
      <c r="D95" s="103">
        <v>48.9</v>
      </c>
    </row>
    <row r="96" spans="1:4" ht="18" customHeight="1">
      <c r="A96" s="100">
        <v>58</v>
      </c>
      <c r="B96" s="101" t="s">
        <v>230</v>
      </c>
      <c r="C96" s="102">
        <v>1</v>
      </c>
      <c r="D96" s="103">
        <v>45</v>
      </c>
    </row>
    <row r="97" spans="1:4" ht="18" customHeight="1">
      <c r="A97" s="100">
        <v>59</v>
      </c>
      <c r="B97" s="101" t="s">
        <v>231</v>
      </c>
      <c r="C97" s="102">
        <v>13</v>
      </c>
      <c r="D97" s="103">
        <v>43.46</v>
      </c>
    </row>
    <row r="98" spans="1:4" ht="18" customHeight="1">
      <c r="A98" s="100">
        <v>60</v>
      </c>
      <c r="B98" s="101" t="s">
        <v>115</v>
      </c>
      <c r="C98" s="102">
        <v>25</v>
      </c>
      <c r="D98" s="103">
        <v>41.992873000000003</v>
      </c>
    </row>
    <row r="99" spans="1:4" ht="18" customHeight="1">
      <c r="A99" s="100">
        <v>61</v>
      </c>
      <c r="B99" s="101" t="s">
        <v>109</v>
      </c>
      <c r="C99" s="102">
        <v>24</v>
      </c>
      <c r="D99" s="103">
        <v>41.835951999999999</v>
      </c>
    </row>
    <row r="100" spans="1:4" ht="18" customHeight="1">
      <c r="A100" s="100">
        <v>62</v>
      </c>
      <c r="B100" s="101" t="s">
        <v>107</v>
      </c>
      <c r="C100" s="102">
        <v>4</v>
      </c>
      <c r="D100" s="103">
        <v>39.905000000000001</v>
      </c>
    </row>
    <row r="101" spans="1:4" ht="18" customHeight="1">
      <c r="A101" s="100">
        <v>63</v>
      </c>
      <c r="B101" s="101" t="s">
        <v>232</v>
      </c>
      <c r="C101" s="102">
        <v>9</v>
      </c>
      <c r="D101" s="103">
        <v>38.076000000000001</v>
      </c>
    </row>
    <row r="102" spans="1:4" ht="18" customHeight="1">
      <c r="A102" s="100">
        <v>64</v>
      </c>
      <c r="B102" s="101" t="s">
        <v>233</v>
      </c>
      <c r="C102" s="102">
        <v>1</v>
      </c>
      <c r="D102" s="103">
        <v>35</v>
      </c>
    </row>
    <row r="103" spans="1:4" ht="18" customHeight="1">
      <c r="A103" s="100">
        <v>65</v>
      </c>
      <c r="B103" s="101" t="s">
        <v>94</v>
      </c>
      <c r="C103" s="102">
        <v>59</v>
      </c>
      <c r="D103" s="103">
        <v>34.570653</v>
      </c>
    </row>
    <row r="104" spans="1:4" ht="18" customHeight="1">
      <c r="A104" s="100">
        <v>66</v>
      </c>
      <c r="B104" s="101" t="s">
        <v>234</v>
      </c>
      <c r="C104" s="102">
        <v>9</v>
      </c>
      <c r="D104" s="103">
        <v>31.100466999999998</v>
      </c>
    </row>
    <row r="105" spans="1:4" ht="18" customHeight="1">
      <c r="A105" s="100">
        <v>67</v>
      </c>
      <c r="B105" s="101" t="s">
        <v>97</v>
      </c>
      <c r="C105" s="102">
        <v>27</v>
      </c>
      <c r="D105" s="103">
        <v>30.086144000000001</v>
      </c>
    </row>
    <row r="106" spans="1:4" ht="18" customHeight="1">
      <c r="A106" s="100">
        <v>68</v>
      </c>
      <c r="B106" s="101" t="s">
        <v>129</v>
      </c>
      <c r="C106" s="102">
        <v>7</v>
      </c>
      <c r="D106" s="103">
        <v>27.291781</v>
      </c>
    </row>
    <row r="107" spans="1:4" ht="18" customHeight="1">
      <c r="A107" s="100">
        <v>69</v>
      </c>
      <c r="B107" s="101" t="s">
        <v>111</v>
      </c>
      <c r="C107" s="102">
        <v>26</v>
      </c>
      <c r="D107" s="103">
        <v>23.761713</v>
      </c>
    </row>
    <row r="108" spans="1:4" ht="18" customHeight="1">
      <c r="A108" s="100">
        <v>70</v>
      </c>
      <c r="B108" s="101" t="s">
        <v>235</v>
      </c>
      <c r="C108" s="102">
        <v>2</v>
      </c>
      <c r="D108" s="103">
        <v>22.5</v>
      </c>
    </row>
    <row r="109" spans="1:4" ht="18" customHeight="1">
      <c r="A109" s="100">
        <v>71</v>
      </c>
      <c r="B109" s="101" t="s">
        <v>236</v>
      </c>
      <c r="C109" s="102">
        <v>3</v>
      </c>
      <c r="D109" s="103">
        <v>20.774493</v>
      </c>
    </row>
    <row r="110" spans="1:4" ht="18" customHeight="1">
      <c r="A110" s="100">
        <v>72</v>
      </c>
      <c r="B110" s="101" t="s">
        <v>237</v>
      </c>
      <c r="C110" s="102">
        <v>5</v>
      </c>
      <c r="D110" s="103">
        <v>16.668061999999999</v>
      </c>
    </row>
    <row r="111" spans="1:4" ht="18" customHeight="1">
      <c r="A111" s="100">
        <v>73</v>
      </c>
      <c r="B111" s="101" t="s">
        <v>145</v>
      </c>
      <c r="C111" s="102">
        <v>3</v>
      </c>
      <c r="D111" s="103">
        <v>16.260552000000001</v>
      </c>
    </row>
    <row r="112" spans="1:4" ht="18" customHeight="1">
      <c r="A112" s="100">
        <v>74</v>
      </c>
      <c r="B112" s="101" t="s">
        <v>150</v>
      </c>
      <c r="C112" s="102">
        <v>4</v>
      </c>
      <c r="D112" s="103">
        <v>14.212128</v>
      </c>
    </row>
    <row r="113" spans="1:4" ht="18" customHeight="1">
      <c r="A113" s="100">
        <v>75</v>
      </c>
      <c r="B113" s="101" t="s">
        <v>238</v>
      </c>
      <c r="C113" s="102">
        <v>2</v>
      </c>
      <c r="D113" s="103">
        <v>12.98</v>
      </c>
    </row>
    <row r="114" spans="1:4" ht="18" customHeight="1">
      <c r="A114" s="100">
        <v>76</v>
      </c>
      <c r="B114" s="101" t="s">
        <v>239</v>
      </c>
      <c r="C114" s="102">
        <v>3</v>
      </c>
      <c r="D114" s="103">
        <v>11.778</v>
      </c>
    </row>
    <row r="115" spans="1:4" ht="18" customHeight="1">
      <c r="A115" s="100">
        <v>77</v>
      </c>
      <c r="B115" s="101" t="s">
        <v>112</v>
      </c>
      <c r="C115" s="102">
        <v>3</v>
      </c>
      <c r="D115" s="103">
        <v>8.3149999999999995</v>
      </c>
    </row>
    <row r="116" spans="1:4" ht="18" customHeight="1">
      <c r="A116" s="100">
        <v>78</v>
      </c>
      <c r="B116" s="101" t="s">
        <v>133</v>
      </c>
      <c r="C116" s="102">
        <v>2</v>
      </c>
      <c r="D116" s="103">
        <v>8.0431500000000007</v>
      </c>
    </row>
    <row r="117" spans="1:4" ht="18" customHeight="1">
      <c r="A117" s="100">
        <v>79</v>
      </c>
      <c r="B117" s="101" t="s">
        <v>146</v>
      </c>
      <c r="C117" s="102">
        <v>1</v>
      </c>
      <c r="D117" s="103">
        <v>6.78</v>
      </c>
    </row>
    <row r="118" spans="1:4" ht="18" customHeight="1">
      <c r="A118" s="100">
        <v>80</v>
      </c>
      <c r="B118" s="101" t="s">
        <v>240</v>
      </c>
      <c r="C118" s="102">
        <v>2</v>
      </c>
      <c r="D118" s="103">
        <v>6.7</v>
      </c>
    </row>
    <row r="119" spans="1:4" ht="18" customHeight="1">
      <c r="A119" s="100">
        <v>81</v>
      </c>
      <c r="B119" s="101" t="s">
        <v>241</v>
      </c>
      <c r="C119" s="102">
        <v>2</v>
      </c>
      <c r="D119" s="103">
        <v>5.8388039999999997</v>
      </c>
    </row>
    <row r="120" spans="1:4" ht="18" customHeight="1">
      <c r="A120" s="100">
        <v>82</v>
      </c>
      <c r="B120" s="101" t="s">
        <v>242</v>
      </c>
      <c r="C120" s="102">
        <v>1</v>
      </c>
      <c r="D120" s="103">
        <v>3.8</v>
      </c>
    </row>
    <row r="121" spans="1:4" ht="18" customHeight="1">
      <c r="A121" s="100">
        <v>83</v>
      </c>
      <c r="B121" s="101" t="s">
        <v>100</v>
      </c>
      <c r="C121" s="102">
        <v>37</v>
      </c>
      <c r="D121" s="103">
        <v>3.7435200000000002</v>
      </c>
    </row>
    <row r="122" spans="1:4" ht="18" customHeight="1">
      <c r="A122" s="100">
        <v>84</v>
      </c>
      <c r="B122" s="101" t="s">
        <v>243</v>
      </c>
      <c r="C122" s="102">
        <v>4</v>
      </c>
      <c r="D122" s="103">
        <v>3.2161849999999998</v>
      </c>
    </row>
    <row r="123" spans="1:4" ht="18" customHeight="1">
      <c r="A123" s="100">
        <v>85</v>
      </c>
      <c r="B123" s="101" t="s">
        <v>244</v>
      </c>
      <c r="C123" s="102">
        <v>2</v>
      </c>
      <c r="D123" s="103">
        <v>3.1</v>
      </c>
    </row>
    <row r="124" spans="1:4" ht="18" customHeight="1">
      <c r="A124" s="100">
        <v>86</v>
      </c>
      <c r="B124" s="101" t="s">
        <v>141</v>
      </c>
      <c r="C124" s="102">
        <v>4</v>
      </c>
      <c r="D124" s="103">
        <v>2.8086959999999999</v>
      </c>
    </row>
    <row r="125" spans="1:4" ht="18" customHeight="1">
      <c r="A125" s="100">
        <v>87</v>
      </c>
      <c r="B125" s="101" t="s">
        <v>119</v>
      </c>
      <c r="C125" s="102">
        <v>16</v>
      </c>
      <c r="D125" s="103">
        <v>2.6009929999999999</v>
      </c>
    </row>
    <row r="126" spans="1:4" ht="18" customHeight="1">
      <c r="A126" s="100">
        <v>88</v>
      </c>
      <c r="B126" s="101" t="s">
        <v>103</v>
      </c>
      <c r="C126" s="102">
        <v>6</v>
      </c>
      <c r="D126" s="103">
        <v>2.3663989999999999</v>
      </c>
    </row>
    <row r="127" spans="1:4" ht="18" customHeight="1">
      <c r="A127" s="100">
        <v>89</v>
      </c>
      <c r="B127" s="101" t="s">
        <v>245</v>
      </c>
      <c r="C127" s="102">
        <v>3</v>
      </c>
      <c r="D127" s="103">
        <v>2.27</v>
      </c>
    </row>
    <row r="128" spans="1:4" ht="18" customHeight="1">
      <c r="A128" s="100">
        <v>90</v>
      </c>
      <c r="B128" s="101" t="s">
        <v>246</v>
      </c>
      <c r="C128" s="102">
        <v>2</v>
      </c>
      <c r="D128" s="103">
        <v>1.5845</v>
      </c>
    </row>
    <row r="129" spans="1:4" ht="18" customHeight="1">
      <c r="A129" s="100">
        <v>91</v>
      </c>
      <c r="B129" s="101" t="s">
        <v>130</v>
      </c>
      <c r="C129" s="102">
        <v>17</v>
      </c>
      <c r="D129" s="103">
        <v>1.5161519999999999</v>
      </c>
    </row>
    <row r="130" spans="1:4" ht="18" customHeight="1">
      <c r="A130" s="100">
        <v>92</v>
      </c>
      <c r="B130" s="101" t="s">
        <v>247</v>
      </c>
      <c r="C130" s="102">
        <v>3</v>
      </c>
      <c r="D130" s="103">
        <v>1.4043000000000001</v>
      </c>
    </row>
    <row r="131" spans="1:4" ht="18" customHeight="1">
      <c r="A131" s="100">
        <v>93</v>
      </c>
      <c r="B131" s="101" t="s">
        <v>108</v>
      </c>
      <c r="C131" s="102">
        <v>6</v>
      </c>
      <c r="D131" s="103">
        <v>1.2845420000000001</v>
      </c>
    </row>
    <row r="132" spans="1:4" ht="18" customHeight="1">
      <c r="A132" s="100">
        <v>94</v>
      </c>
      <c r="B132" s="101" t="s">
        <v>152</v>
      </c>
      <c r="C132" s="102">
        <v>2</v>
      </c>
      <c r="D132" s="103">
        <v>1.2</v>
      </c>
    </row>
    <row r="133" spans="1:4" ht="18" customHeight="1">
      <c r="A133" s="100">
        <v>95</v>
      </c>
      <c r="B133" s="101" t="s">
        <v>248</v>
      </c>
      <c r="C133" s="102">
        <v>5</v>
      </c>
      <c r="D133" s="103">
        <v>1.2</v>
      </c>
    </row>
    <row r="134" spans="1:4" ht="18" customHeight="1">
      <c r="A134" s="100">
        <v>96</v>
      </c>
      <c r="B134" s="101" t="s">
        <v>249</v>
      </c>
      <c r="C134" s="102">
        <v>1</v>
      </c>
      <c r="D134" s="103">
        <v>1.192979</v>
      </c>
    </row>
    <row r="135" spans="1:4" ht="18" customHeight="1">
      <c r="A135" s="100">
        <v>97</v>
      </c>
      <c r="B135" s="101" t="s">
        <v>250</v>
      </c>
      <c r="C135" s="102">
        <v>3</v>
      </c>
      <c r="D135" s="103">
        <v>1.1000000000000001</v>
      </c>
    </row>
    <row r="136" spans="1:4" ht="18" customHeight="1">
      <c r="A136" s="100">
        <v>98</v>
      </c>
      <c r="B136" s="101" t="s">
        <v>135</v>
      </c>
      <c r="C136" s="102">
        <v>2</v>
      </c>
      <c r="D136" s="103">
        <v>1.0449999999999999</v>
      </c>
    </row>
    <row r="137" spans="1:4" ht="18" customHeight="1">
      <c r="A137" s="100">
        <v>99</v>
      </c>
      <c r="B137" s="101" t="s">
        <v>251</v>
      </c>
      <c r="C137" s="102">
        <v>2</v>
      </c>
      <c r="D137" s="103">
        <v>1.0149999999999999</v>
      </c>
    </row>
    <row r="138" spans="1:4" ht="18" customHeight="1">
      <c r="A138" s="100">
        <v>100</v>
      </c>
      <c r="B138" s="101" t="s">
        <v>124</v>
      </c>
      <c r="C138" s="102">
        <v>3</v>
      </c>
      <c r="D138" s="103">
        <v>0.94928699999999999</v>
      </c>
    </row>
    <row r="139" spans="1:4" ht="18" customHeight="1">
      <c r="A139" s="100">
        <v>101</v>
      </c>
      <c r="B139" s="101" t="s">
        <v>137</v>
      </c>
      <c r="C139" s="102">
        <v>15</v>
      </c>
      <c r="D139" s="103">
        <v>0.82768799999999998</v>
      </c>
    </row>
    <row r="140" spans="1:4" ht="18" customHeight="1">
      <c r="A140" s="100">
        <v>102</v>
      </c>
      <c r="B140" s="101" t="s">
        <v>252</v>
      </c>
      <c r="C140" s="102">
        <v>1</v>
      </c>
      <c r="D140" s="103">
        <v>0.8</v>
      </c>
    </row>
    <row r="141" spans="1:4" ht="18" customHeight="1">
      <c r="A141" s="100">
        <v>103</v>
      </c>
      <c r="B141" s="101" t="s">
        <v>290</v>
      </c>
      <c r="C141" s="102">
        <v>1</v>
      </c>
      <c r="D141" s="103">
        <v>0.6</v>
      </c>
    </row>
    <row r="142" spans="1:4" ht="18" customHeight="1">
      <c r="A142" s="100">
        <v>104</v>
      </c>
      <c r="B142" s="101" t="s">
        <v>253</v>
      </c>
      <c r="C142" s="102">
        <v>5</v>
      </c>
      <c r="D142" s="103">
        <v>0.52500000000000002</v>
      </c>
    </row>
    <row r="143" spans="1:4" ht="18" customHeight="1">
      <c r="A143" s="100">
        <v>105</v>
      </c>
      <c r="B143" s="101" t="s">
        <v>138</v>
      </c>
      <c r="C143" s="102">
        <v>2</v>
      </c>
      <c r="D143" s="103">
        <v>0.50714300000000001</v>
      </c>
    </row>
    <row r="144" spans="1:4" ht="18" customHeight="1">
      <c r="A144" s="100">
        <v>106</v>
      </c>
      <c r="B144" s="101" t="s">
        <v>254</v>
      </c>
      <c r="C144" s="102">
        <v>1</v>
      </c>
      <c r="D144" s="103">
        <v>0.5</v>
      </c>
    </row>
    <row r="145" spans="1:4" ht="18" customHeight="1">
      <c r="A145" s="100">
        <v>107</v>
      </c>
      <c r="B145" s="101" t="s">
        <v>117</v>
      </c>
      <c r="C145" s="102">
        <v>2</v>
      </c>
      <c r="D145" s="103">
        <v>0.49053000000000002</v>
      </c>
    </row>
    <row r="146" spans="1:4" ht="18" customHeight="1">
      <c r="A146" s="100">
        <v>108</v>
      </c>
      <c r="B146" s="101" t="s">
        <v>91</v>
      </c>
      <c r="C146" s="102">
        <v>4</v>
      </c>
      <c r="D146" s="103">
        <v>0.43879200000000002</v>
      </c>
    </row>
    <row r="147" spans="1:4" ht="18" customHeight="1">
      <c r="A147" s="100">
        <v>109</v>
      </c>
      <c r="B147" s="101" t="s">
        <v>132</v>
      </c>
      <c r="C147" s="102">
        <v>2</v>
      </c>
      <c r="D147" s="103">
        <v>0.32</v>
      </c>
    </row>
    <row r="148" spans="1:4" ht="18" customHeight="1">
      <c r="A148" s="100">
        <v>110</v>
      </c>
      <c r="B148" s="101" t="s">
        <v>142</v>
      </c>
      <c r="C148" s="102">
        <v>4</v>
      </c>
      <c r="D148" s="103">
        <v>0.31545499999999999</v>
      </c>
    </row>
    <row r="149" spans="1:4" ht="18" customHeight="1">
      <c r="A149" s="100">
        <v>111</v>
      </c>
      <c r="B149" s="101" t="s">
        <v>255</v>
      </c>
      <c r="C149" s="102">
        <v>3</v>
      </c>
      <c r="D149" s="103">
        <v>0.31282900000000002</v>
      </c>
    </row>
    <row r="150" spans="1:4" ht="18" customHeight="1">
      <c r="A150" s="100">
        <v>112</v>
      </c>
      <c r="B150" s="101" t="s">
        <v>144</v>
      </c>
      <c r="C150" s="102">
        <v>3</v>
      </c>
      <c r="D150" s="103">
        <v>0.27500000000000002</v>
      </c>
    </row>
    <row r="151" spans="1:4" ht="18" customHeight="1">
      <c r="A151" s="100">
        <v>113</v>
      </c>
      <c r="B151" s="101" t="s">
        <v>256</v>
      </c>
      <c r="C151" s="102">
        <v>4</v>
      </c>
      <c r="D151" s="103">
        <v>0.27</v>
      </c>
    </row>
    <row r="152" spans="1:4" ht="18" customHeight="1">
      <c r="A152" s="100">
        <v>114</v>
      </c>
      <c r="B152" s="101" t="s">
        <v>257</v>
      </c>
      <c r="C152" s="102">
        <v>1</v>
      </c>
      <c r="D152" s="103">
        <v>0.22500000000000001</v>
      </c>
    </row>
    <row r="153" spans="1:4" ht="18" customHeight="1">
      <c r="A153" s="100">
        <v>115</v>
      </c>
      <c r="B153" s="101" t="s">
        <v>258</v>
      </c>
      <c r="C153" s="102">
        <v>1</v>
      </c>
      <c r="D153" s="103">
        <v>0.21</v>
      </c>
    </row>
    <row r="154" spans="1:4" ht="18" customHeight="1">
      <c r="A154" s="100">
        <v>116</v>
      </c>
      <c r="B154" s="101" t="s">
        <v>147</v>
      </c>
      <c r="C154" s="102">
        <v>4</v>
      </c>
      <c r="D154" s="103">
        <v>0.2089</v>
      </c>
    </row>
    <row r="155" spans="1:4" ht="18" customHeight="1">
      <c r="A155" s="100">
        <v>117</v>
      </c>
      <c r="B155" s="101" t="s">
        <v>259</v>
      </c>
      <c r="C155" s="102">
        <v>3</v>
      </c>
      <c r="D155" s="103">
        <v>0.17199999999999999</v>
      </c>
    </row>
    <row r="156" spans="1:4" ht="18" customHeight="1">
      <c r="A156" s="100">
        <v>118</v>
      </c>
      <c r="B156" s="101" t="s">
        <v>260</v>
      </c>
      <c r="C156" s="102">
        <v>2</v>
      </c>
      <c r="D156" s="103">
        <v>0.17185700000000001</v>
      </c>
    </row>
    <row r="157" spans="1:4" ht="18" customHeight="1">
      <c r="A157" s="100">
        <v>119</v>
      </c>
      <c r="B157" s="101" t="s">
        <v>151</v>
      </c>
      <c r="C157" s="102">
        <v>4</v>
      </c>
      <c r="D157" s="103">
        <v>0.17081199999999999</v>
      </c>
    </row>
    <row r="158" spans="1:4" ht="18" customHeight="1">
      <c r="A158" s="100">
        <v>120</v>
      </c>
      <c r="B158" s="101" t="s">
        <v>261</v>
      </c>
      <c r="C158" s="102">
        <v>3</v>
      </c>
      <c r="D158" s="103">
        <v>0.13350000000000001</v>
      </c>
    </row>
    <row r="159" spans="1:4" ht="18" customHeight="1">
      <c r="A159" s="100">
        <v>121</v>
      </c>
      <c r="B159" s="101" t="s">
        <v>140</v>
      </c>
      <c r="C159" s="102">
        <v>2</v>
      </c>
      <c r="D159" s="103">
        <v>0.115</v>
      </c>
    </row>
    <row r="160" spans="1:4" ht="18" customHeight="1">
      <c r="A160" s="100">
        <v>122</v>
      </c>
      <c r="B160" s="101" t="s">
        <v>262</v>
      </c>
      <c r="C160" s="102">
        <v>1</v>
      </c>
      <c r="D160" s="103">
        <v>0.1</v>
      </c>
    </row>
    <row r="161" spans="1:4" ht="18" customHeight="1">
      <c r="A161" s="100">
        <v>123</v>
      </c>
      <c r="B161" s="101" t="s">
        <v>263</v>
      </c>
      <c r="C161" s="102">
        <v>1</v>
      </c>
      <c r="D161" s="103">
        <v>0.1</v>
      </c>
    </row>
    <row r="162" spans="1:4" ht="18" customHeight="1">
      <c r="A162" s="100">
        <v>124</v>
      </c>
      <c r="B162" s="101" t="s">
        <v>264</v>
      </c>
      <c r="C162" s="102">
        <v>1</v>
      </c>
      <c r="D162" s="103">
        <v>0.1</v>
      </c>
    </row>
    <row r="163" spans="1:4" ht="18" customHeight="1">
      <c r="A163" s="100">
        <v>125</v>
      </c>
      <c r="B163" s="101" t="s">
        <v>265</v>
      </c>
      <c r="C163" s="102">
        <v>1</v>
      </c>
      <c r="D163" s="103">
        <v>0.09</v>
      </c>
    </row>
    <row r="164" spans="1:4" ht="18" customHeight="1">
      <c r="A164" s="100">
        <v>126</v>
      </c>
      <c r="B164" s="101" t="s">
        <v>128</v>
      </c>
      <c r="C164" s="102">
        <v>5</v>
      </c>
      <c r="D164" s="103">
        <v>8.3500000000000005E-2</v>
      </c>
    </row>
    <row r="165" spans="1:4" ht="18" customHeight="1">
      <c r="A165" s="100">
        <v>127</v>
      </c>
      <c r="B165" s="101" t="s">
        <v>266</v>
      </c>
      <c r="C165" s="102">
        <v>4</v>
      </c>
      <c r="D165" s="103">
        <v>8.1382999999999997E-2</v>
      </c>
    </row>
    <row r="166" spans="1:4" ht="18" customHeight="1">
      <c r="A166" s="100">
        <v>128</v>
      </c>
      <c r="B166" s="101" t="s">
        <v>267</v>
      </c>
      <c r="C166" s="102">
        <v>1</v>
      </c>
      <c r="D166" s="103">
        <v>7.0935999999999999E-2</v>
      </c>
    </row>
    <row r="167" spans="1:4" ht="18" customHeight="1">
      <c r="A167" s="100">
        <v>129</v>
      </c>
      <c r="B167" s="101" t="s">
        <v>126</v>
      </c>
      <c r="C167" s="102">
        <v>2</v>
      </c>
      <c r="D167" s="103">
        <v>0.05</v>
      </c>
    </row>
    <row r="168" spans="1:4" ht="18" customHeight="1">
      <c r="A168" s="100">
        <v>130</v>
      </c>
      <c r="B168" s="101" t="s">
        <v>139</v>
      </c>
      <c r="C168" s="102">
        <v>1</v>
      </c>
      <c r="D168" s="103">
        <v>0.05</v>
      </c>
    </row>
    <row r="169" spans="1:4" ht="18" customHeight="1">
      <c r="A169" s="100">
        <v>131</v>
      </c>
      <c r="B169" s="101" t="s">
        <v>268</v>
      </c>
      <c r="C169" s="102">
        <v>2</v>
      </c>
      <c r="D169" s="103">
        <v>3.9399999999999998E-2</v>
      </c>
    </row>
    <row r="170" spans="1:4" ht="18" customHeight="1">
      <c r="A170" s="100">
        <v>132</v>
      </c>
      <c r="B170" s="101" t="s">
        <v>269</v>
      </c>
      <c r="C170" s="102">
        <v>1</v>
      </c>
      <c r="D170" s="103">
        <v>3.3184999999999999E-2</v>
      </c>
    </row>
    <row r="171" spans="1:4" ht="18" customHeight="1">
      <c r="A171" s="100">
        <v>133</v>
      </c>
      <c r="B171" s="101" t="s">
        <v>270</v>
      </c>
      <c r="C171" s="102">
        <v>1</v>
      </c>
      <c r="D171" s="103">
        <v>0.02</v>
      </c>
    </row>
    <row r="172" spans="1:4" ht="18" customHeight="1">
      <c r="A172" s="100">
        <v>134</v>
      </c>
      <c r="B172" s="101" t="s">
        <v>271</v>
      </c>
      <c r="C172" s="102">
        <v>3</v>
      </c>
      <c r="D172" s="103">
        <v>1.7794999999999998E-2</v>
      </c>
    </row>
    <row r="173" spans="1:4" ht="18" customHeight="1">
      <c r="A173" s="100">
        <v>135</v>
      </c>
      <c r="B173" s="101" t="s">
        <v>272</v>
      </c>
      <c r="C173" s="102">
        <v>1</v>
      </c>
      <c r="D173" s="103">
        <v>1.2305999999999999E-2</v>
      </c>
    </row>
    <row r="174" spans="1:4" ht="18" customHeight="1">
      <c r="A174" s="100">
        <v>136</v>
      </c>
      <c r="B174" s="101" t="s">
        <v>148</v>
      </c>
      <c r="C174" s="102">
        <v>1</v>
      </c>
      <c r="D174" s="103">
        <v>0.01</v>
      </c>
    </row>
    <row r="175" spans="1:4" ht="18" customHeight="1">
      <c r="A175" s="100">
        <v>137</v>
      </c>
      <c r="B175" s="101" t="s">
        <v>105</v>
      </c>
      <c r="C175" s="102">
        <v>1</v>
      </c>
      <c r="D175" s="103">
        <v>0.01</v>
      </c>
    </row>
    <row r="176" spans="1:4" ht="18" customHeight="1">
      <c r="A176" s="147" t="s">
        <v>216</v>
      </c>
      <c r="B176" s="147"/>
      <c r="C176" s="104">
        <f>SUM(C39:C175)</f>
        <v>32391</v>
      </c>
      <c r="D176" s="105">
        <f>SUM(D39:D175)</f>
        <v>380577.10498096992</v>
      </c>
    </row>
    <row r="177" spans="1:4" ht="15" customHeight="1">
      <c r="A177" s="106"/>
      <c r="B177" s="106"/>
      <c r="C177" s="107"/>
      <c r="D177" s="108"/>
    </row>
    <row r="178" spans="1:4" ht="15.75" customHeight="1">
      <c r="A178" s="148" t="s">
        <v>273</v>
      </c>
      <c r="B178" s="148"/>
      <c r="C178" s="148"/>
      <c r="D178" s="148"/>
    </row>
    <row r="179" spans="1:4" ht="15.75" customHeight="1">
      <c r="A179" s="148" t="str">
        <f>A7</f>
        <v>(Lũy kế các dự án còn hiệu lực đến ngày 20/07/2020)</v>
      </c>
      <c r="B179" s="148"/>
      <c r="C179" s="148"/>
      <c r="D179" s="148"/>
    </row>
    <row r="180" spans="1:4" ht="19.5" customHeight="1"/>
    <row r="181" spans="1:4" ht="46.8">
      <c r="A181" s="96" t="s">
        <v>211</v>
      </c>
      <c r="B181" s="97" t="s">
        <v>274</v>
      </c>
      <c r="C181" s="98" t="s">
        <v>213</v>
      </c>
      <c r="D181" s="99" t="s">
        <v>219</v>
      </c>
    </row>
    <row r="182" spans="1:4" ht="19.5" customHeight="1">
      <c r="A182" s="100">
        <v>1</v>
      </c>
      <c r="B182" s="101" t="s">
        <v>156</v>
      </c>
      <c r="C182" s="102">
        <v>9706</v>
      </c>
      <c r="D182" s="103">
        <v>47763.054281980003</v>
      </c>
    </row>
    <row r="183" spans="1:4" ht="19.5" customHeight="1">
      <c r="A183" s="100">
        <v>2</v>
      </c>
      <c r="B183" s="101" t="s">
        <v>158</v>
      </c>
      <c r="C183" s="102">
        <v>6278</v>
      </c>
      <c r="D183" s="103">
        <v>38975.196667700002</v>
      </c>
    </row>
    <row r="184" spans="1:4" ht="19.5" customHeight="1">
      <c r="A184" s="100">
        <v>3</v>
      </c>
      <c r="B184" s="101" t="s">
        <v>159</v>
      </c>
      <c r="C184" s="102">
        <v>3879</v>
      </c>
      <c r="D184" s="103">
        <v>35016.931909339997</v>
      </c>
    </row>
    <row r="185" spans="1:4" ht="19.5" customHeight="1">
      <c r="A185" s="100">
        <v>4</v>
      </c>
      <c r="B185" s="101" t="s">
        <v>160</v>
      </c>
      <c r="C185" s="102">
        <v>482</v>
      </c>
      <c r="D185" s="103">
        <v>32652.431135999999</v>
      </c>
    </row>
    <row r="186" spans="1:4" ht="19.5" customHeight="1">
      <c r="A186" s="100">
        <v>5</v>
      </c>
      <c r="B186" s="101" t="s">
        <v>161</v>
      </c>
      <c r="C186" s="102">
        <v>1710</v>
      </c>
      <c r="D186" s="103">
        <v>31546.910504050004</v>
      </c>
    </row>
    <row r="187" spans="1:4" ht="19.5" customHeight="1">
      <c r="A187" s="100">
        <v>6</v>
      </c>
      <c r="B187" s="101" t="s">
        <v>163</v>
      </c>
      <c r="C187" s="102">
        <v>1594</v>
      </c>
      <c r="D187" s="103">
        <v>19645.119678930001</v>
      </c>
    </row>
    <row r="188" spans="1:4" ht="19.5" customHeight="1">
      <c r="A188" s="100">
        <v>7</v>
      </c>
      <c r="B188" s="101" t="s">
        <v>162</v>
      </c>
      <c r="C188" s="102">
        <v>821</v>
      </c>
      <c r="D188" s="103">
        <v>19509.927206</v>
      </c>
    </row>
    <row r="189" spans="1:4" ht="19.5" customHeight="1">
      <c r="A189" s="100">
        <v>8</v>
      </c>
      <c r="B189" s="101" t="s">
        <v>167</v>
      </c>
      <c r="C189" s="102">
        <v>156</v>
      </c>
      <c r="D189" s="103">
        <v>14526.485397</v>
      </c>
    </row>
    <row r="190" spans="1:4" ht="19.5" customHeight="1">
      <c r="A190" s="100">
        <v>9</v>
      </c>
      <c r="B190" s="101" t="s">
        <v>199</v>
      </c>
      <c r="C190" s="102">
        <v>78</v>
      </c>
      <c r="D190" s="103">
        <v>11730.456423</v>
      </c>
    </row>
    <row r="191" spans="1:4" ht="19.5" customHeight="1">
      <c r="A191" s="100">
        <v>10</v>
      </c>
      <c r="B191" s="101" t="s">
        <v>178</v>
      </c>
      <c r="C191" s="102">
        <v>170</v>
      </c>
      <c r="D191" s="103">
        <v>8354.5685109999995</v>
      </c>
    </row>
    <row r="192" spans="1:4" ht="19.5" customHeight="1">
      <c r="A192" s="100">
        <v>11</v>
      </c>
      <c r="B192" s="101" t="s">
        <v>170</v>
      </c>
      <c r="C192" s="102">
        <v>469</v>
      </c>
      <c r="D192" s="103">
        <v>8286.4080158300003</v>
      </c>
    </row>
    <row r="193" spans="1:4" ht="19.5" customHeight="1">
      <c r="A193" s="100">
        <v>12</v>
      </c>
      <c r="B193" s="101" t="s">
        <v>166</v>
      </c>
      <c r="C193" s="102">
        <v>1227</v>
      </c>
      <c r="D193" s="103">
        <v>8255.9782625300013</v>
      </c>
    </row>
    <row r="194" spans="1:4" ht="19.5" customHeight="1">
      <c r="A194" s="100">
        <v>13</v>
      </c>
      <c r="B194" s="101" t="s">
        <v>157</v>
      </c>
      <c r="C194" s="102">
        <v>336</v>
      </c>
      <c r="D194" s="103">
        <v>7525.9882891999996</v>
      </c>
    </row>
    <row r="195" spans="1:4" ht="19.5" customHeight="1">
      <c r="A195" s="100">
        <v>14</v>
      </c>
      <c r="B195" s="101" t="s">
        <v>185</v>
      </c>
      <c r="C195" s="102">
        <v>136</v>
      </c>
      <c r="D195" s="103">
        <v>6643.48079624</v>
      </c>
    </row>
    <row r="196" spans="1:4" ht="19.5" customHeight="1">
      <c r="A196" s="100">
        <v>15</v>
      </c>
      <c r="B196" s="101" t="s">
        <v>168</v>
      </c>
      <c r="C196" s="102">
        <v>526</v>
      </c>
      <c r="D196" s="103">
        <v>6453.9499636700002</v>
      </c>
    </row>
    <row r="197" spans="1:4" ht="19.5" customHeight="1">
      <c r="A197" s="100">
        <v>16</v>
      </c>
      <c r="B197" s="101" t="s">
        <v>175</v>
      </c>
      <c r="C197" s="102">
        <v>222</v>
      </c>
      <c r="D197" s="103">
        <v>6056.7345679999999</v>
      </c>
    </row>
    <row r="198" spans="1:4" ht="19.5" customHeight="1">
      <c r="A198" s="100">
        <v>17</v>
      </c>
      <c r="B198" s="101" t="s">
        <v>169</v>
      </c>
      <c r="C198" s="102">
        <v>840</v>
      </c>
      <c r="D198" s="103">
        <v>5656.1366935100004</v>
      </c>
    </row>
    <row r="199" spans="1:4" ht="19.5" customHeight="1">
      <c r="A199" s="100">
        <v>18</v>
      </c>
      <c r="B199" s="101" t="s">
        <v>177</v>
      </c>
      <c r="C199" s="102">
        <v>436</v>
      </c>
      <c r="D199" s="103">
        <v>5235.4661867799996</v>
      </c>
    </row>
    <row r="200" spans="1:4" ht="19.5" customHeight="1">
      <c r="A200" s="100">
        <v>19</v>
      </c>
      <c r="B200" s="101" t="s">
        <v>164</v>
      </c>
      <c r="C200" s="102">
        <v>481</v>
      </c>
      <c r="D200" s="103">
        <v>5089.0834869999999</v>
      </c>
    </row>
    <row r="201" spans="1:4" ht="19.5" customHeight="1">
      <c r="A201" s="100">
        <v>20</v>
      </c>
      <c r="B201" s="101" t="s">
        <v>190</v>
      </c>
      <c r="C201" s="102">
        <v>61</v>
      </c>
      <c r="D201" s="103">
        <v>4807.2421960000001</v>
      </c>
    </row>
    <row r="202" spans="1:4" ht="19.5" customHeight="1">
      <c r="A202" s="100">
        <v>21</v>
      </c>
      <c r="B202" s="101" t="s">
        <v>155</v>
      </c>
      <c r="C202" s="102">
        <v>14</v>
      </c>
      <c r="D202" s="103">
        <v>4553.4012890000004</v>
      </c>
    </row>
    <row r="203" spans="1:4" ht="19.5" customHeight="1">
      <c r="A203" s="100">
        <v>22</v>
      </c>
      <c r="B203" s="101" t="s">
        <v>194</v>
      </c>
      <c r="C203" s="102">
        <v>113</v>
      </c>
      <c r="D203" s="103">
        <v>4309.6176679999999</v>
      </c>
    </row>
    <row r="204" spans="1:4" ht="19.5" customHeight="1">
      <c r="A204" s="100">
        <v>23</v>
      </c>
      <c r="B204" s="101" t="s">
        <v>165</v>
      </c>
      <c r="C204" s="102">
        <v>331</v>
      </c>
      <c r="D204" s="103">
        <v>4185.4682730000004</v>
      </c>
    </row>
    <row r="205" spans="1:4" ht="19.5" customHeight="1">
      <c r="A205" s="100">
        <v>24</v>
      </c>
      <c r="B205" s="101" t="s">
        <v>189</v>
      </c>
      <c r="C205" s="102">
        <v>121</v>
      </c>
      <c r="D205" s="103">
        <v>3874.5954849999998</v>
      </c>
    </row>
    <row r="206" spans="1:4" ht="19.5" customHeight="1">
      <c r="A206" s="100">
        <v>25</v>
      </c>
      <c r="B206" s="101" t="s">
        <v>182</v>
      </c>
      <c r="C206" s="102">
        <v>150</v>
      </c>
      <c r="D206" s="103">
        <v>3751.6441500000001</v>
      </c>
    </row>
    <row r="207" spans="1:4" ht="19.5" customHeight="1">
      <c r="A207" s="100">
        <v>26</v>
      </c>
      <c r="B207" s="101" t="s">
        <v>172</v>
      </c>
      <c r="C207" s="102">
        <v>117</v>
      </c>
      <c r="D207" s="103">
        <v>3550.9914939999999</v>
      </c>
    </row>
    <row r="208" spans="1:4" ht="19.5" customHeight="1">
      <c r="A208" s="100">
        <v>27</v>
      </c>
      <c r="B208" s="101" t="s">
        <v>179</v>
      </c>
      <c r="C208" s="102">
        <v>45</v>
      </c>
      <c r="D208" s="103">
        <v>3331.8553919999999</v>
      </c>
    </row>
    <row r="209" spans="1:4" ht="19.5" customHeight="1">
      <c r="A209" s="100">
        <v>28</v>
      </c>
      <c r="B209" s="101" t="s">
        <v>171</v>
      </c>
      <c r="C209" s="102">
        <v>297</v>
      </c>
      <c r="D209" s="103">
        <v>2876.6311959999998</v>
      </c>
    </row>
    <row r="210" spans="1:4" ht="19.5" customHeight="1">
      <c r="A210" s="100">
        <v>29</v>
      </c>
      <c r="B210" s="101" t="s">
        <v>275</v>
      </c>
      <c r="C210" s="102">
        <v>50</v>
      </c>
      <c r="D210" s="103">
        <v>2768.6918150000001</v>
      </c>
    </row>
    <row r="211" spans="1:4" ht="19.5" customHeight="1">
      <c r="A211" s="100">
        <v>30</v>
      </c>
      <c r="B211" s="101" t="s">
        <v>181</v>
      </c>
      <c r="C211" s="102">
        <v>123</v>
      </c>
      <c r="D211" s="103">
        <v>2690.611367</v>
      </c>
    </row>
    <row r="212" spans="1:4" ht="19.5" customHeight="1">
      <c r="A212" s="100">
        <v>31</v>
      </c>
      <c r="B212" s="101" t="s">
        <v>188</v>
      </c>
      <c r="C212" s="102">
        <v>100</v>
      </c>
      <c r="D212" s="103">
        <v>2207.0967345999998</v>
      </c>
    </row>
    <row r="213" spans="1:4" ht="19.5" customHeight="1">
      <c r="A213" s="100">
        <v>32</v>
      </c>
      <c r="B213" s="101" t="s">
        <v>203</v>
      </c>
      <c r="C213" s="102">
        <v>48</v>
      </c>
      <c r="D213" s="103">
        <v>1989.572958</v>
      </c>
    </row>
    <row r="214" spans="1:4" ht="19.5" customHeight="1">
      <c r="A214" s="100">
        <v>33</v>
      </c>
      <c r="B214" s="101" t="s">
        <v>173</v>
      </c>
      <c r="C214" s="102">
        <v>63</v>
      </c>
      <c r="D214" s="103">
        <v>1953.0051000000001</v>
      </c>
    </row>
    <row r="215" spans="1:4" ht="19.5" customHeight="1">
      <c r="A215" s="100">
        <v>34</v>
      </c>
      <c r="B215" s="101" t="s">
        <v>176</v>
      </c>
      <c r="C215" s="102">
        <v>194</v>
      </c>
      <c r="D215" s="103">
        <v>1844.1254730000001</v>
      </c>
    </row>
    <row r="216" spans="1:4" ht="19.5" customHeight="1">
      <c r="A216" s="100">
        <v>35</v>
      </c>
      <c r="B216" s="101" t="s">
        <v>183</v>
      </c>
      <c r="C216" s="102">
        <v>52</v>
      </c>
      <c r="D216" s="103">
        <v>1552.3379809999999</v>
      </c>
    </row>
    <row r="217" spans="1:4" ht="19.5" customHeight="1">
      <c r="A217" s="100">
        <v>36</v>
      </c>
      <c r="B217" s="101" t="s">
        <v>184</v>
      </c>
      <c r="C217" s="102">
        <v>78</v>
      </c>
      <c r="D217" s="103">
        <v>1418.1559030000001</v>
      </c>
    </row>
    <row r="218" spans="1:4" ht="19.5" customHeight="1">
      <c r="A218" s="100">
        <v>37</v>
      </c>
      <c r="B218" s="101" t="s">
        <v>201</v>
      </c>
      <c r="C218" s="102">
        <v>65</v>
      </c>
      <c r="D218" s="103">
        <v>1077.9611005499999</v>
      </c>
    </row>
    <row r="219" spans="1:4" ht="19.5" customHeight="1">
      <c r="A219" s="100">
        <v>38</v>
      </c>
      <c r="B219" s="101" t="s">
        <v>187</v>
      </c>
      <c r="C219" s="102">
        <v>90</v>
      </c>
      <c r="D219" s="103">
        <v>1054.908835</v>
      </c>
    </row>
    <row r="220" spans="1:4" ht="19.5" customHeight="1">
      <c r="A220" s="100">
        <v>39</v>
      </c>
      <c r="B220" s="101" t="s">
        <v>180</v>
      </c>
      <c r="C220" s="102">
        <v>66</v>
      </c>
      <c r="D220" s="103">
        <v>854.96630725</v>
      </c>
    </row>
    <row r="221" spans="1:4" ht="19.5" customHeight="1">
      <c r="A221" s="100">
        <v>40</v>
      </c>
      <c r="B221" s="101" t="s">
        <v>276</v>
      </c>
      <c r="C221" s="102">
        <v>20</v>
      </c>
      <c r="D221" s="103">
        <v>766.56369600000005</v>
      </c>
    </row>
    <row r="222" spans="1:4" ht="19.5" customHeight="1">
      <c r="A222" s="100">
        <v>41</v>
      </c>
      <c r="B222" s="101" t="s">
        <v>205</v>
      </c>
      <c r="C222" s="102">
        <v>82</v>
      </c>
      <c r="D222" s="103">
        <v>751.75783300000001</v>
      </c>
    </row>
    <row r="223" spans="1:4" ht="19.5" customHeight="1">
      <c r="A223" s="100">
        <v>42</v>
      </c>
      <c r="B223" s="101" t="s">
        <v>174</v>
      </c>
      <c r="C223" s="102">
        <v>91</v>
      </c>
      <c r="D223" s="103">
        <v>735.50253199999997</v>
      </c>
    </row>
    <row r="224" spans="1:4" ht="19.5" customHeight="1">
      <c r="A224" s="100">
        <v>43</v>
      </c>
      <c r="B224" s="101" t="s">
        <v>186</v>
      </c>
      <c r="C224" s="102">
        <v>51</v>
      </c>
      <c r="D224" s="103">
        <v>719.96130200000005</v>
      </c>
    </row>
    <row r="225" spans="1:4" ht="19.5" customHeight="1">
      <c r="A225" s="100">
        <v>44</v>
      </c>
      <c r="B225" s="101" t="s">
        <v>209</v>
      </c>
      <c r="C225" s="102">
        <v>31</v>
      </c>
      <c r="D225" s="103">
        <v>578.70048099999997</v>
      </c>
    </row>
    <row r="226" spans="1:4" ht="19.5" customHeight="1">
      <c r="A226" s="100">
        <v>45</v>
      </c>
      <c r="B226" s="101" t="s">
        <v>191</v>
      </c>
      <c r="C226" s="102">
        <v>105</v>
      </c>
      <c r="D226" s="103">
        <v>528.40656000000001</v>
      </c>
    </row>
    <row r="227" spans="1:4" ht="19.5" customHeight="1">
      <c r="A227" s="100">
        <v>46</v>
      </c>
      <c r="B227" s="101" t="s">
        <v>195</v>
      </c>
      <c r="C227" s="102">
        <v>23</v>
      </c>
      <c r="D227" s="103">
        <v>519.846408</v>
      </c>
    </row>
    <row r="228" spans="1:4" ht="19.5" customHeight="1">
      <c r="A228" s="100">
        <v>47</v>
      </c>
      <c r="B228" s="101" t="s">
        <v>196</v>
      </c>
      <c r="C228" s="102">
        <v>26</v>
      </c>
      <c r="D228" s="103">
        <v>398.54044199999998</v>
      </c>
    </row>
    <row r="229" spans="1:4" ht="19.5" customHeight="1">
      <c r="A229" s="100">
        <v>48</v>
      </c>
      <c r="B229" s="101" t="s">
        <v>197</v>
      </c>
      <c r="C229" s="102">
        <v>27</v>
      </c>
      <c r="D229" s="103">
        <v>270.937545</v>
      </c>
    </row>
    <row r="230" spans="1:4" ht="19.5" customHeight="1">
      <c r="A230" s="100">
        <v>49</v>
      </c>
      <c r="B230" s="101" t="s">
        <v>200</v>
      </c>
      <c r="C230" s="102">
        <v>15</v>
      </c>
      <c r="D230" s="103">
        <v>252.42994300000001</v>
      </c>
    </row>
    <row r="231" spans="1:4" ht="19.5" customHeight="1">
      <c r="A231" s="100">
        <v>50</v>
      </c>
      <c r="B231" s="101" t="s">
        <v>207</v>
      </c>
      <c r="C231" s="102">
        <v>42</v>
      </c>
      <c r="D231" s="103">
        <v>238.21245999999999</v>
      </c>
    </row>
    <row r="232" spans="1:4" ht="19.5" customHeight="1">
      <c r="A232" s="100">
        <v>51</v>
      </c>
      <c r="B232" s="101" t="s">
        <v>202</v>
      </c>
      <c r="C232" s="102">
        <v>17</v>
      </c>
      <c r="D232" s="103">
        <v>216.09839500000001</v>
      </c>
    </row>
    <row r="233" spans="1:4" ht="19.5" customHeight="1">
      <c r="A233" s="100">
        <v>52</v>
      </c>
      <c r="B233" s="101" t="s">
        <v>192</v>
      </c>
      <c r="C233" s="102">
        <v>19</v>
      </c>
      <c r="D233" s="103">
        <v>171.616739</v>
      </c>
    </row>
    <row r="234" spans="1:4" ht="19.5" customHeight="1">
      <c r="A234" s="100">
        <v>53</v>
      </c>
      <c r="B234" s="101" t="s">
        <v>193</v>
      </c>
      <c r="C234" s="102">
        <v>17</v>
      </c>
      <c r="D234" s="103">
        <v>157.56854999999999</v>
      </c>
    </row>
    <row r="235" spans="1:4" ht="19.5" customHeight="1">
      <c r="A235" s="100">
        <v>54</v>
      </c>
      <c r="B235" s="101" t="s">
        <v>277</v>
      </c>
      <c r="C235" s="102">
        <v>14</v>
      </c>
      <c r="D235" s="103">
        <v>152.06857500000001</v>
      </c>
    </row>
    <row r="236" spans="1:4" ht="19.5" customHeight="1">
      <c r="A236" s="100">
        <v>55</v>
      </c>
      <c r="B236" s="101" t="s">
        <v>208</v>
      </c>
      <c r="C236" s="102">
        <v>12</v>
      </c>
      <c r="D236" s="103">
        <v>148.541437</v>
      </c>
    </row>
    <row r="237" spans="1:4" ht="19.5" customHeight="1">
      <c r="A237" s="100">
        <v>56</v>
      </c>
      <c r="B237" s="101" t="s">
        <v>278</v>
      </c>
      <c r="C237" s="102">
        <v>10</v>
      </c>
      <c r="D237" s="103">
        <v>135.72999999999999</v>
      </c>
    </row>
    <row r="238" spans="1:4" ht="19.5" customHeight="1">
      <c r="A238" s="100">
        <v>57</v>
      </c>
      <c r="B238" s="101" t="s">
        <v>204</v>
      </c>
      <c r="C238" s="102">
        <v>9</v>
      </c>
      <c r="D238" s="103">
        <v>93.857697000000002</v>
      </c>
    </row>
    <row r="239" spans="1:4" ht="19.5" customHeight="1">
      <c r="A239" s="100">
        <v>58</v>
      </c>
      <c r="B239" s="101" t="s">
        <v>279</v>
      </c>
      <c r="C239" s="102">
        <v>19</v>
      </c>
      <c r="D239" s="103">
        <v>84.985388999999998</v>
      </c>
    </row>
    <row r="240" spans="1:4" ht="19.5" customHeight="1">
      <c r="A240" s="100">
        <v>59</v>
      </c>
      <c r="B240" s="101" t="s">
        <v>206</v>
      </c>
      <c r="C240" s="102">
        <v>18</v>
      </c>
      <c r="D240" s="103">
        <v>51.424999999999997</v>
      </c>
    </row>
    <row r="241" spans="1:4" ht="19.5" customHeight="1">
      <c r="A241" s="100">
        <v>60</v>
      </c>
      <c r="B241" s="101" t="s">
        <v>198</v>
      </c>
      <c r="C241" s="102">
        <v>6</v>
      </c>
      <c r="D241" s="103">
        <v>12.171351</v>
      </c>
    </row>
    <row r="242" spans="1:4" ht="19.5" customHeight="1">
      <c r="A242" s="100">
        <v>61</v>
      </c>
      <c r="B242" s="101" t="s">
        <v>280</v>
      </c>
      <c r="C242" s="102">
        <v>4</v>
      </c>
      <c r="D242" s="103">
        <v>6.34695681</v>
      </c>
    </row>
    <row r="243" spans="1:4" ht="19.5" customHeight="1">
      <c r="A243" s="100">
        <v>62</v>
      </c>
      <c r="B243" s="101" t="s">
        <v>281</v>
      </c>
      <c r="C243" s="102">
        <v>6</v>
      </c>
      <c r="D243" s="103">
        <v>4.1469940000000003</v>
      </c>
    </row>
    <row r="244" spans="1:4" ht="19.5" customHeight="1">
      <c r="A244" s="100">
        <v>63</v>
      </c>
      <c r="B244" s="101" t="s">
        <v>282</v>
      </c>
      <c r="C244" s="102">
        <v>1</v>
      </c>
      <c r="D244" s="103">
        <v>3</v>
      </c>
    </row>
    <row r="245" spans="1:4" ht="19.5" customHeight="1">
      <c r="A245" s="100">
        <v>64</v>
      </c>
      <c r="B245" s="101" t="s">
        <v>283</v>
      </c>
      <c r="C245" s="102">
        <v>1</v>
      </c>
      <c r="D245" s="103">
        <v>1.5</v>
      </c>
    </row>
    <row r="246" spans="1:4" ht="19.5" customHeight="1">
      <c r="A246" s="147" t="s">
        <v>216</v>
      </c>
      <c r="B246" s="147"/>
      <c r="C246" s="104">
        <f>SUM(C182:C245)</f>
        <v>32391</v>
      </c>
      <c r="D246" s="105">
        <f>SUM(D182:D245)</f>
        <v>380577.10498097003</v>
      </c>
    </row>
    <row r="247" spans="1:4" ht="15" customHeight="1"/>
    <row r="248" spans="1:4" ht="26.25" customHeight="1"/>
    <row r="249" spans="1:4" ht="15.75" customHeight="1"/>
  </sheetData>
  <sortState ref="B181:D244">
    <sortCondition descending="1" ref="D181:D244"/>
  </sortState>
  <mergeCells count="11">
    <mergeCell ref="A2:D2"/>
    <mergeCell ref="A176:B176"/>
    <mergeCell ref="A178:D178"/>
    <mergeCell ref="A179:D179"/>
    <mergeCell ref="A246:B246"/>
    <mergeCell ref="A4:B4"/>
    <mergeCell ref="A6:D6"/>
    <mergeCell ref="A7:D7"/>
    <mergeCell ref="A29:B29"/>
    <mergeCell ref="A35:D35"/>
    <mergeCell ref="A36:D36"/>
  </mergeCells>
  <pageMargins left="0.7" right="0.45" top="0.5" bottom="0.5" header="0.3" footer="0.3"/>
  <pageSetup paperSize="9" fitToHeight="0" orientation="portrait" r:id="rId1"/>
  <rowBreaks count="2" manualBreakCount="2">
    <brk id="34" max="3" man="1"/>
    <brk id="177"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7</vt:lpstr>
      <vt:lpstr>Thang 7 2020</vt:lpstr>
      <vt:lpstr>Luy ke T7 2020</vt:lpstr>
      <vt:lpstr>'Luy ke T7 2020'!Print_Area</vt:lpstr>
      <vt:lpstr>'thang 7'!Print_Area</vt:lpstr>
      <vt:lpstr>'Thang 7 2020'!Print_Area</vt:lpstr>
      <vt:lpstr>'Luy ke T7 2020'!Print_Titles</vt:lpstr>
      <vt:lpstr>'Thang 7 2020'!Print_Titles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Windows User</cp:lastModifiedBy>
  <cp:lastPrinted>2020-10-15T04:01:31Z</cp:lastPrinted>
  <dcterms:created xsi:type="dcterms:W3CDTF">2020-03-20T08:58:11Z</dcterms:created>
  <dcterms:modified xsi:type="dcterms:W3CDTF">2020-10-15T04:03:02Z</dcterms:modified>
</cp:coreProperties>
</file>